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<sst xmlns="http://schemas.openxmlformats.org/spreadsheetml/2006/main" count="225" uniqueCount="190">
  <si>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</si>
  <si>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</si>
  <si>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</si>
  <si>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</si>
  <si>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</si>
  <si>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</si>
  <si>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</si>
  <si>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</si>
  <si>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</si>
  <si>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</si>
  <si>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</si>
  <si>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</si>
  <si>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</si>
  <si>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</si>
  <si>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</si>
  <si>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</si>
  <si>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</si>
  <si>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</si>
  <si>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</si>
  <si>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</si>
  <si>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</si>
  <si>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</si>
  <si>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</si>
  <si>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</si>
  <si>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</si>
  <si>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</si>
  <si>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</si>
  <si>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</si>
  <si>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</si>
  <si>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</si>
  <si>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</si>
  <si>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</si>
  <si>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</si>
  <si>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</si>
  <si>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</si>
  <si>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</si>
  <si>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</si>
  <si>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</si>
  <si>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</si>
  <si>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</si>
  <si>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</si>
  <si>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</si>
  <si>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</si>
  <si>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</si>
  <si>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</si>
  <si>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</si>
  <si>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</si>
  <si>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</si>
  <si>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</si>
  <si>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</si>
  <si>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</si>
  <si>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</si>
  <si>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</si>
  <si>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</si>
  <si>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</si>
  <si>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</si>
  <si>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</si>
  <si>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</si>
  <si>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</si>
  <si>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</si>
  <si>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</si>
  <si>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</si>
  <si>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</si>
  <si>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</si>
  <si>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</si>
  <si>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</si>
  <si>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</si>
  <si>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</si>
  <si>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</si>
  <si>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</si>
  <si>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</si>
  <si>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</si>
  <si>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</si>
  <si>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</si>
  <si>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</si>
  <si>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</si>
  <si>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</si>
  <si>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</si>
  <si>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</si>
  <si>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</si>
  <si>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</si>
  <si>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</si>
  <si>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</si>
  <si>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</si>
  <si>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</si>
  <si>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</si>
  <si>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</si>
  <si>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</si>
  <si>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</si>
  <si>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</si>
  <si>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</si>
  <si>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</si>
  <si>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</si>
  <si>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</si>
  <si>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</si>
  <si>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</si>
  <si>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</si>
  <si>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</si>
  <si>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</si>
  <si>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</si>
  <si>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</si>
  <si>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</si>
  <si>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</si>
  <si>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</si>
  <si>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</si>
  <si>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</si>
  <si>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</si>
  <si>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</si>
  <si>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</si>
  <si>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</si>
  <si>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</si>
  <si>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</si>
  <si>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</si>
  <si>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</si>
  <si>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</si>
  <si>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</si>
  <si>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</si>
  <si>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</si>
  <si>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</si>
  <si>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</si>
  <si>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</si>
  <si>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</si>
  <si>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</si>
  <si>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</si>
  <si>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</si>
  <si>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</si>
  <si>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</si>
  <si>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</si>
  <si>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</si>
  <si>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</si>
  <si>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</si>
  <si>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</si>
  <si>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</si>
  <si>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</si>
  <si>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</si>
  <si>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</si>
  <si>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</si>
  <si>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</si>
  <si>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</si>
  <si>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</si>
  <si>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</si>
  <si>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</si>
  <si>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</si>
  <si>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</si>
  <si>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</si>
  <si>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</si>
  <si>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</si>
  <si>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</si>
  <si>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</si>
  <si>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</si>
  <si>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</si>
  <si>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</si>
  <si>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</si>
  <si>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</si>
  <si>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</si>
  <si>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</si>
  <si>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</si>
  <si>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</si>
  <si>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</si>
  <si>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</si>
  <si>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</si>
  <si>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</si>
  <si>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</si>
  <si>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</si>
  <si>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</si>
  <si>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</si>
  <si>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</si>
  <si>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</si>
  <si>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</si>
  <si>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</si>
  <si>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</si>
  <si>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</si>
  <si>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</si>
  <si>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</si>
  <si>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</si>
  <si>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</si>
  <si>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</si>
  <si>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</si>
  <si>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</si>
  <si>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</si>
  <si>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</si>
  <si>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</si>
  <si>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</si>
  <si>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</si>
  <si>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</si>
  <si>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</si>
  <si>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r>
      <t xml:space="preserve">Costo di costruzione: </t>
    </r>
    <r>
      <rPr>
        <sz val="8"/>
        <rFont val="Arial"/>
        <family val="2"/>
      </rPr>
      <t>(pari al 50% o 100%)</t>
    </r>
  </si>
  <si>
    <r>
      <t xml:space="preserve">Oneri di urbanizzazione: </t>
    </r>
    <r>
      <rPr>
        <sz val="8"/>
        <rFont val="Arial"/>
        <family val="2"/>
      </rPr>
      <t>(pari al 50% o 100%)</t>
    </r>
  </si>
  <si>
    <t>NO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</si>
  <si>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art.7,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2021 - Delibera di C.C. n.44 del 30.12.2020)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</si>
</sst>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1.73</v>
          </cell>
        </row>
        <row r="12">
          <cell r="G12">
            <v>3.4</v>
          </cell>
        </row>
        <row r="17">
          <cell r="G17">
            <v>0.86</v>
          </cell>
        </row>
        <row r="18">
          <cell r="G18">
            <v>1.7</v>
          </cell>
        </row>
        <row r="24">
          <cell r="G24">
            <v>3.4</v>
          </cell>
        </row>
        <row r="31">
          <cell r="G31">
            <v>6.89</v>
          </cell>
        </row>
        <row r="37">
          <cell r="G37">
            <v>1.22</v>
          </cell>
        </row>
        <row r="95">
          <cell r="G95">
            <v>248.1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46" t="s">
        <v>124</v>
      </c>
      <c r="B1" s="246"/>
      <c r="C1" s="246"/>
      <c r="D1" s="246"/>
      <c r="E1" s="246"/>
      <c r="F1" s="246"/>
      <c r="G1" s="24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53" t="s">
        <v>189</v>
      </c>
      <c r="C3" s="253"/>
      <c r="D3" s="253"/>
      <c r="E3" s="25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14" t="s">
        <v>182</v>
      </c>
      <c r="I4" s="215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47"/>
      <c r="C5" s="248"/>
      <c r="D5" s="248"/>
      <c r="E5" s="24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50"/>
      <c r="C6" s="251"/>
      <c r="D6" s="251"/>
      <c r="E6" s="25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09" t="s">
        <v>184</v>
      </c>
      <c r="B9" s="210"/>
      <c r="C9" s="211"/>
      <c r="D9" s="193"/>
      <c r="E9" s="194"/>
      <c r="F9" s="75"/>
      <c r="H9" s="212" t="s">
        <v>175</v>
      </c>
      <c r="I9" s="212"/>
      <c r="J9" s="212"/>
      <c r="K9" s="212"/>
      <c r="L9" s="195"/>
    </row>
    <row r="10" spans="1:12" s="73" customFormat="1" ht="24.75" customHeight="1">
      <c r="A10" s="209">
        <f>IF(E9="SI","Esenzione del Contributo di Costruzione in Regime Ordinario ?","")</f>
      </c>
      <c r="B10" s="210"/>
      <c r="C10" s="211"/>
      <c r="D10" s="193"/>
      <c r="E10" s="204" t="s">
        <v>188</v>
      </c>
      <c r="F10" s="75"/>
      <c r="H10" s="212"/>
      <c r="I10" s="212"/>
      <c r="J10" s="212"/>
      <c r="K10" s="212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16" t="s">
        <v>171</v>
      </c>
      <c r="J12" s="217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18"/>
      <c r="J13" s="219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18"/>
      <c r="J14" s="219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18"/>
      <c r="J15" s="219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18"/>
      <c r="J16" s="219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18"/>
      <c r="J17" s="219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18"/>
      <c r="J18" s="219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18"/>
      <c r="J19" s="219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20"/>
      <c r="J20" s="221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16" t="s">
        <v>172</v>
      </c>
      <c r="J22" s="217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20"/>
      <c r="J23" s="221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22" t="s">
        <v>62</v>
      </c>
      <c r="B48" s="223"/>
      <c r="C48" s="223"/>
      <c r="D48" s="224"/>
      <c r="E48" s="20"/>
      <c r="F48" s="20"/>
      <c r="G48" s="21"/>
      <c r="H48" s="228" t="s">
        <v>173</v>
      </c>
      <c r="I48" s="229"/>
      <c r="J48" s="230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31"/>
      <c r="I49" s="232"/>
      <c r="J49" s="233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31"/>
      <c r="I50" s="232"/>
      <c r="J50" s="233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34"/>
      <c r="I51" s="235"/>
      <c r="J51" s="236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28" t="s">
        <v>174</v>
      </c>
      <c r="I56" s="229"/>
      <c r="J56" s="230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31"/>
      <c r="I57" s="232"/>
      <c r="J57" s="233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31"/>
      <c r="I58" s="232"/>
      <c r="J58" s="233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31"/>
      <c r="I59" s="232"/>
      <c r="J59" s="233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31"/>
      <c r="I60" s="232"/>
      <c r="J60" s="233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34"/>
      <c r="I61" s="235"/>
      <c r="J61" s="236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f>'[1]Foglio1'!$G$95</f>
        <v>248.1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248.1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08"/>
      <c r="I79" s="208"/>
      <c r="J79" s="208"/>
      <c r="K79" s="208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42" t="s">
        <v>140</v>
      </c>
      <c r="B82" s="242"/>
      <c r="C82" s="242" t="s">
        <v>141</v>
      </c>
      <c r="D82" s="242"/>
      <c r="E82" s="242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27" t="s">
        <v>115</v>
      </c>
      <c r="D83" s="227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37" t="s">
        <v>119</v>
      </c>
      <c r="D87" s="238"/>
      <c r="E87" s="225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39"/>
      <c r="D88" s="240"/>
      <c r="E88" s="226"/>
      <c r="F88" s="24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42" t="s">
        <v>142</v>
      </c>
      <c r="D89" s="242"/>
      <c r="E89" s="242"/>
      <c r="F89" s="24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05" t="s">
        <v>164</v>
      </c>
      <c r="I96" s="206"/>
      <c r="J96" s="206"/>
      <c r="K96" s="207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05" t="s">
        <v>166</v>
      </c>
      <c r="I98" s="206"/>
      <c r="J98" s="206"/>
      <c r="K98" s="207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61"/>
      <c r="K99" s="24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61"/>
      <c r="K100" s="24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59">
        <f>ROUND(PRODUCT(C99,E79)/100,2)</f>
        <v>0</v>
      </c>
      <c r="E101" s="260"/>
      <c r="F101" s="148"/>
      <c r="G101" s="21"/>
      <c r="H101" s="115"/>
      <c r="I101" s="112"/>
      <c r="J101" s="208"/>
      <c r="K101" s="208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3" t="s">
        <v>136</v>
      </c>
      <c r="B104" s="243"/>
      <c r="C104" s="129" t="s">
        <v>130</v>
      </c>
      <c r="D104" s="130" t="s">
        <v>135</v>
      </c>
      <c r="E104" s="131">
        <f>'[1]Foglio1'!$G$11</f>
        <v>1.73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3"/>
      <c r="B105" s="243"/>
      <c r="C105" s="132" t="s">
        <v>129</v>
      </c>
      <c r="D105" s="130" t="s">
        <v>135</v>
      </c>
      <c r="E105" s="131">
        <f>'[1]Foglio1'!$G$12</f>
        <v>3.4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3"/>
      <c r="B106" s="243"/>
      <c r="C106" s="132" t="s">
        <v>128</v>
      </c>
      <c r="D106" s="133" t="s">
        <v>135</v>
      </c>
      <c r="E106" s="134">
        <f>SUM(E104:E105)</f>
        <v>5.13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3" t="s">
        <v>139</v>
      </c>
      <c r="B108" s="243"/>
      <c r="C108" s="129" t="s">
        <v>130</v>
      </c>
      <c r="D108" s="130" t="s">
        <v>135</v>
      </c>
      <c r="E108" s="131">
        <f>'[1]Foglio1'!$G$17</f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3"/>
      <c r="B109" s="243"/>
      <c r="C109" s="132" t="s">
        <v>129</v>
      </c>
      <c r="D109" s="130" t="s">
        <v>135</v>
      </c>
      <c r="E109" s="131">
        <f>'[1]Foglio1'!$G$18</f>
        <v>1.7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3"/>
      <c r="B110" s="243"/>
      <c r="C110" s="132" t="s">
        <v>128</v>
      </c>
      <c r="D110" s="133" t="s">
        <v>135</v>
      </c>
      <c r="E110" s="134">
        <f>SUM(E108:E109)</f>
        <v>2.56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13" t="s">
        <v>137</v>
      </c>
      <c r="B112" s="213"/>
      <c r="C112" s="132" t="s">
        <v>129</v>
      </c>
      <c r="D112" s="133" t="s">
        <v>135</v>
      </c>
      <c r="E112" s="134">
        <f>'[1]Foglio1'!$G$24</f>
        <v>3.4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13" t="s">
        <v>183</v>
      </c>
      <c r="B114" s="213"/>
      <c r="C114" s="132" t="s">
        <v>129</v>
      </c>
      <c r="D114" s="133" t="s">
        <v>135</v>
      </c>
      <c r="E114" s="134">
        <f>'[1]Foglio1'!$G$37</f>
        <v>1.22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13" t="s">
        <v>132</v>
      </c>
      <c r="B116" s="213"/>
      <c r="C116" s="132" t="s">
        <v>133</v>
      </c>
      <c r="D116" s="133" t="s">
        <v>135</v>
      </c>
      <c r="E116" s="135">
        <f>'[1]Foglio1'!$G$31</f>
        <v>6.89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05" t="s">
        <v>176</v>
      </c>
      <c r="I119" s="206"/>
      <c r="J119" s="206"/>
      <c r="K119" s="206"/>
      <c r="L119" s="207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05" t="s">
        <v>167</v>
      </c>
      <c r="I120" s="206"/>
      <c r="J120" s="206"/>
      <c r="K120" s="206"/>
      <c r="L120" s="207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57" t="s">
        <v>157</v>
      </c>
      <c r="B121" s="258"/>
      <c r="C121" s="183"/>
      <c r="D121" s="86"/>
      <c r="E121" s="145"/>
      <c r="F121" s="21"/>
      <c r="G121" s="21"/>
      <c r="H121" s="205" t="s">
        <v>168</v>
      </c>
      <c r="I121" s="206"/>
      <c r="J121" s="206"/>
      <c r="K121" s="206"/>
      <c r="L121" s="207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59">
        <f>ROUND(PRODUCT(C121,C119),2)</f>
        <v>0</v>
      </c>
      <c r="E123" s="260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54" t="s">
        <v>146</v>
      </c>
      <c r="B125" s="255"/>
      <c r="C125" s="255"/>
      <c r="D125" s="255"/>
      <c r="E125" s="256"/>
      <c r="F125" s="75"/>
      <c r="H125" s="262"/>
      <c r="I125" s="262"/>
      <c r="J125" s="117"/>
      <c r="K125" s="118"/>
      <c r="L125" s="119"/>
    </row>
    <row r="126" spans="1:12" s="74" customFormat="1" ht="12.75">
      <c r="A126" s="263" t="s">
        <v>186</v>
      </c>
      <c r="B126" s="264"/>
      <c r="C126" s="103" t="s">
        <v>127</v>
      </c>
      <c r="D126" s="265">
        <f>IF((E9="NO"),D101*0.5,IF((E10="NO"),(D101),(D101*0.5)))</f>
        <v>0</v>
      </c>
      <c r="E126" s="265"/>
      <c r="F126" s="76"/>
      <c r="H126" s="262"/>
      <c r="I126" s="262"/>
      <c r="J126" s="98"/>
      <c r="K126" s="118"/>
      <c r="L126" s="119"/>
    </row>
    <row r="127" spans="1:12" s="74" customFormat="1" ht="12.75" customHeight="1">
      <c r="A127" s="263" t="s">
        <v>187</v>
      </c>
      <c r="B127" s="264"/>
      <c r="C127" s="103" t="s">
        <v>127</v>
      </c>
      <c r="D127" s="265">
        <f>IF((E9="NO"),D123*0.5,IF((E10="NO"),(D123),(D123*0.5)))</f>
        <v>0</v>
      </c>
      <c r="E127" s="265"/>
      <c r="F127" s="76"/>
      <c r="H127" s="262"/>
      <c r="I127" s="262"/>
      <c r="J127" s="98"/>
      <c r="K127" s="99"/>
      <c r="L127" s="100"/>
    </row>
    <row r="128" spans="1:12" s="74" customFormat="1" ht="18">
      <c r="A128" s="244" t="s">
        <v>147</v>
      </c>
      <c r="B128" s="244"/>
      <c r="C128" s="104" t="s">
        <v>127</v>
      </c>
      <c r="D128" s="245">
        <f>SUM(D126:E127)</f>
        <v>0</v>
      </c>
      <c r="E128" s="245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72" t="s">
        <v>185</v>
      </c>
      <c r="B130" s="273"/>
      <c r="C130" s="274"/>
      <c r="D130" s="172" t="str">
        <f>IF(D128&lt;=1000,"NO","SI")</f>
        <v>NO</v>
      </c>
      <c r="E130" s="173"/>
      <c r="F130" s="78"/>
      <c r="H130" s="262"/>
      <c r="I130" s="262"/>
      <c r="J130" s="117"/>
      <c r="K130" s="118"/>
      <c r="L130" s="119"/>
    </row>
    <row r="131" spans="1:12" s="74" customFormat="1" ht="15" customHeight="1">
      <c r="A131" s="271" t="s">
        <v>138</v>
      </c>
      <c r="B131" s="271"/>
      <c r="C131" s="268"/>
      <c r="D131" s="269"/>
      <c r="E131" s="269"/>
      <c r="F131" s="79"/>
      <c r="H131" s="262"/>
      <c r="I131" s="262"/>
      <c r="J131" s="98"/>
      <c r="K131" s="118"/>
      <c r="L131" s="119"/>
    </row>
    <row r="132" spans="1:12" s="74" customFormat="1" ht="15.75" customHeight="1">
      <c r="A132" s="264" t="s">
        <v>134</v>
      </c>
      <c r="B132" s="264"/>
      <c r="C132" s="104" t="s">
        <v>127</v>
      </c>
      <c r="D132" s="245">
        <f>IF(D128&lt;=1000,0,D128/6)</f>
        <v>0</v>
      </c>
      <c r="E132" s="245"/>
      <c r="F132" s="80"/>
      <c r="H132" s="262"/>
      <c r="I132" s="262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70" t="s">
        <v>125</v>
      </c>
      <c r="B134" s="270"/>
      <c r="C134" s="270"/>
      <c r="D134" s="270"/>
      <c r="E134" s="270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64" t="s">
        <v>148</v>
      </c>
      <c r="B135" s="264"/>
      <c r="C135" s="103" t="s">
        <v>127</v>
      </c>
      <c r="D135" s="265">
        <f>IF(D128&lt;=1000,0,D128-D132)</f>
        <v>0</v>
      </c>
      <c r="E135" s="265"/>
      <c r="F135" s="81"/>
      <c r="H135" s="275"/>
      <c r="I135" s="275"/>
      <c r="J135" s="98"/>
      <c r="K135" s="99"/>
      <c r="L135" s="100"/>
    </row>
    <row r="136" spans="1:12" s="74" customFormat="1" ht="12.75" customHeight="1">
      <c r="A136" s="264" t="s">
        <v>149</v>
      </c>
      <c r="B136" s="264"/>
      <c r="C136" s="103" t="s">
        <v>127</v>
      </c>
      <c r="D136" s="265">
        <f>ROUND(PRODUCT(D135)*0.4,2)</f>
        <v>0</v>
      </c>
      <c r="E136" s="265"/>
      <c r="F136" s="81"/>
      <c r="H136" s="275"/>
      <c r="I136" s="275"/>
      <c r="J136" s="98"/>
      <c r="K136" s="99"/>
      <c r="L136" s="100"/>
    </row>
    <row r="137" spans="1:12" s="74" customFormat="1" ht="18">
      <c r="A137" s="266" t="s">
        <v>150</v>
      </c>
      <c r="B137" s="267"/>
      <c r="C137" s="104" t="s">
        <v>127</v>
      </c>
      <c r="D137" s="245">
        <f>SUM(D135:D136)</f>
        <v>0</v>
      </c>
      <c r="E137" s="245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75"/>
      <c r="I138" s="27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138:I138"/>
    <mergeCell ref="H135:I135"/>
    <mergeCell ref="H136:I136"/>
    <mergeCell ref="A136:B136"/>
    <mergeCell ref="D135:E135"/>
    <mergeCell ref="D136:E13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2021-01-08T12:03:22Z</dcterms:modified>
  <cp:category/>
  <cp:version/>
  <cp:contentType/>
  <cp:contentStatus/>
</cp:coreProperties>
</file>