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940" windowHeight="624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'MODELL~1'!$A$1:$G$139</definedName>
  </definedNames>
  <calcPr fullCalcOnLoad="1"/>
</workbook>
</file>

<file path=xl/sharedStrings.xml><?xml version="1.0" encoding="utf-8"?>
<sst xmlns="http://schemas.openxmlformats.org/spreadsheetml/2006/main" count="226" uniqueCount="191">
  <si>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</si>
  <si>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</si>
  <si>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</si>
  <si>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</si>
  <si>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</si>
  <si>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</si>
  <si>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</si>
  <si>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</si>
  <si>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</si>
  <si>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</si>
  <si>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</si>
  <si>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</si>
  <si>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</si>
  <si>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</si>
  <si>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</si>
  <si>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</si>
  <si>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</si>
  <si>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</si>
  <si>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</si>
  <si>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</si>
  <si>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</si>
  <si>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</si>
  <si>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</si>
  <si>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</si>
  <si>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</si>
  <si>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</si>
  <si>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</si>
  <si>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</si>
  <si>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</si>
  <si>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</si>
  <si>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</si>
  <si>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</si>
  <si>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</si>
  <si>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</si>
  <si>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</si>
  <si>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</si>
  <si>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</si>
  <si>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</si>
  <si>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</si>
  <si>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</si>
  <si>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</si>
  <si>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</si>
  <si>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</si>
  <si>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</si>
  <si>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</si>
  <si>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</si>
  <si>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</si>
  <si>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</si>
  <si>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</si>
  <si>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</si>
  <si>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</si>
  <si>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</si>
  <si>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</si>
  <si>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</si>
  <si>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</si>
  <si>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</si>
  <si>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</si>
  <si>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</si>
  <si>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</si>
  <si>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</si>
  <si>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</si>
  <si>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</si>
  <si>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</si>
  <si>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</si>
  <si>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</si>
  <si>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</si>
  <si>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</si>
  <si>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</si>
  <si>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</si>
  <si>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</si>
  <si>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</si>
  <si>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</si>
  <si>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</si>
  <si>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</si>
  <si>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</si>
  <si>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</si>
  <si>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</si>
  <si>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</si>
  <si>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</si>
  <si>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</si>
  <si>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</si>
  <si>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</si>
  <si>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</si>
  <si>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</si>
  <si>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</si>
  <si>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</si>
  <si>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</si>
  <si>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</si>
  <si>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</si>
  <si>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</si>
  <si>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</si>
  <si>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</si>
  <si>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</si>
  <si>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</si>
  <si>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</si>
  <si>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</si>
  <si>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</si>
  <si>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</si>
  <si>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</si>
  <si>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</si>
  <si>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</si>
  <si>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</si>
  <si>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</si>
  <si>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</si>
  <si>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</si>
  <si>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</si>
  <si>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</si>
  <si>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</si>
  <si>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</si>
  <si>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</si>
  <si>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</si>
  <si>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</si>
  <si>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</si>
  <si>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</si>
  <si>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</si>
  <si>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</si>
  <si>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</si>
  <si>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</si>
  <si>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</si>
  <si>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</si>
  <si>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</si>
  <si>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</si>
  <si>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</si>
  <si>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</si>
  <si>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</si>
  <si>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</si>
  <si>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</si>
  <si>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</si>
  <si>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</si>
  <si>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</si>
  <si>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</si>
  <si>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</si>
  <si>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</si>
  <si>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</si>
  <si>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1^ Rata nonché rata semestrale</t>
  </si>
  <si>
    <t>€./mc.</t>
  </si>
  <si>
    <t>Zone Residenziali  Omogenee</t>
  </si>
  <si>
    <t>Zone Residenziali C (PdL)</t>
  </si>
  <si>
    <t>N° 6 rate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</si>
  <si>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</si>
  <si>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</si>
  <si>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</si>
  <si>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</si>
  <si>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</si>
  <si>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</si>
  <si>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</si>
  <si>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</si>
  <si>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</si>
  <si>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</si>
  <si>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</si>
  <si>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</si>
  <si>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</si>
  <si>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</si>
  <si>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</si>
  <si>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</si>
  <si>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</si>
  <si>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</si>
  <si>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</si>
  <si>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</si>
  <si>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</si>
  <si>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</si>
  <si>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</si>
  <si>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</si>
  <si>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</si>
  <si>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</si>
  <si>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</si>
  <si>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</si>
  <si>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</si>
  <si>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</si>
  <si>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</si>
  <si>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</si>
  <si>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</si>
  <si>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</si>
  <si>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</si>
  <si>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</si>
  <si>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</si>
  <si>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</si>
  <si>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</si>
  <si>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</si>
  <si>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</si>
  <si>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</si>
  <si>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</si>
  <si>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</si>
  <si>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</si>
  <si>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</si>
  <si>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</si>
  <si>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SI</t>
  </si>
  <si>
    <t>NO</t>
  </si>
  <si>
    <r>
      <t xml:space="preserve">Costo di costruzione: </t>
    </r>
    <r>
      <rPr>
        <sz val="8"/>
        <rFont val="Arial"/>
        <family val="2"/>
      </rPr>
      <t>(Esente o pari al 50%)</t>
    </r>
  </si>
  <si>
    <r>
      <t xml:space="preserve">Oneri di urbanizzazione: </t>
    </r>
    <r>
      <rPr>
        <sz val="8"/>
        <rFont val="Arial"/>
        <family val="2"/>
      </rPr>
      <t>(Esente o pari al 50%)</t>
    </r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</si>
  <si>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c.4,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</si>
</sst>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1" xfId="62" applyNumberFormat="1" applyFont="1" applyFill="1" applyBorder="1" applyAlignment="1">
      <alignment horizontal="right" vertical="center"/>
    </xf>
    <xf numFmtId="0" fontId="25" fillId="0" borderId="11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2" fontId="29" fillId="0" borderId="24" xfId="0" applyNumberFormat="1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2" fontId="30" fillId="0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2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1.73</v>
          </cell>
        </row>
        <row r="12">
          <cell r="G12">
            <v>3.4</v>
          </cell>
        </row>
        <row r="17">
          <cell r="G17">
            <v>0.86</v>
          </cell>
        </row>
        <row r="18">
          <cell r="G18">
            <v>1.7</v>
          </cell>
        </row>
        <row r="24">
          <cell r="G24">
            <v>3.4</v>
          </cell>
        </row>
        <row r="31">
          <cell r="G31">
            <v>6.89</v>
          </cell>
        </row>
        <row r="37">
          <cell r="G37">
            <v>1.22</v>
          </cell>
        </row>
        <row r="95">
          <cell r="G95">
            <v>248.1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="120" zoomScaleNormal="120" zoomScalePageLayoutView="0" workbookViewId="0" topLeftCell="A1">
      <selection activeCell="E117" sqref="E117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46" t="s">
        <v>124</v>
      </c>
      <c r="B1" s="246"/>
      <c r="C1" s="246"/>
      <c r="D1" s="246"/>
      <c r="E1" s="246"/>
      <c r="F1" s="246"/>
      <c r="G1" s="246"/>
      <c r="H1" s="3"/>
      <c r="I1" s="2"/>
      <c r="J1" s="2"/>
      <c r="K1" s="2"/>
      <c r="L1" s="2"/>
      <c r="M1" s="43"/>
      <c r="N1" s="43"/>
      <c r="O1" s="44"/>
      <c r="P1" s="44"/>
      <c r="Q1" s="44"/>
      <c r="R1" s="44"/>
      <c r="S1" s="44"/>
    </row>
    <row r="2" spans="1:19" ht="12.75" customHeight="1">
      <c r="A2" s="47"/>
      <c r="B2" s="47"/>
      <c r="C2" s="47"/>
      <c r="D2" s="47"/>
      <c r="E2" s="47"/>
      <c r="F2" s="47"/>
      <c r="G2" s="47"/>
      <c r="H2" s="3"/>
      <c r="I2" s="2"/>
      <c r="J2" s="2"/>
      <c r="K2" s="2"/>
      <c r="L2" s="2"/>
      <c r="M2" s="43"/>
      <c r="N2" s="43"/>
      <c r="O2" s="44"/>
      <c r="P2" s="44"/>
      <c r="Q2" s="44"/>
      <c r="R2" s="44"/>
      <c r="S2" s="44"/>
    </row>
    <row r="3" spans="1:19" ht="65.25" customHeight="1">
      <c r="A3" s="48"/>
      <c r="B3" s="253" t="s">
        <v>190</v>
      </c>
      <c r="C3" s="253"/>
      <c r="D3" s="253"/>
      <c r="E3" s="253"/>
      <c r="F3" s="48"/>
      <c r="G3" s="48"/>
      <c r="H3" s="3"/>
      <c r="I3" s="2"/>
      <c r="J3" s="2"/>
      <c r="K3" s="2"/>
      <c r="L3" s="2"/>
      <c r="M3" s="43"/>
      <c r="N3" s="43"/>
      <c r="O3" s="44"/>
      <c r="P3" s="44"/>
      <c r="Q3" s="44"/>
      <c r="R3" s="44"/>
      <c r="S3" s="44"/>
    </row>
    <row r="4" spans="1:19" ht="11.25" customHeight="1">
      <c r="A4" s="39"/>
      <c r="B4" s="38"/>
      <c r="C4" s="37"/>
      <c r="D4" s="40"/>
      <c r="E4" s="40"/>
      <c r="F4" s="40"/>
      <c r="G4" s="40"/>
      <c r="H4" s="214" t="s">
        <v>182</v>
      </c>
      <c r="I4" s="215"/>
      <c r="J4" s="2"/>
      <c r="K4" s="2"/>
      <c r="L4" s="2"/>
      <c r="M4" s="43"/>
      <c r="N4" s="43"/>
      <c r="O4" s="44"/>
      <c r="P4" s="44"/>
      <c r="Q4" s="44"/>
      <c r="R4" s="44"/>
      <c r="S4" s="44"/>
    </row>
    <row r="5" spans="1:19" ht="21" customHeight="1">
      <c r="A5" s="53" t="s">
        <v>170</v>
      </c>
      <c r="B5" s="247"/>
      <c r="C5" s="248"/>
      <c r="D5" s="248"/>
      <c r="E5" s="249"/>
      <c r="F5" s="14"/>
      <c r="G5" s="14"/>
      <c r="H5" s="2"/>
      <c r="I5" s="2"/>
      <c r="J5" s="2"/>
      <c r="K5" s="2"/>
      <c r="L5" s="2"/>
      <c r="M5" s="43"/>
      <c r="N5" s="43"/>
      <c r="O5" s="44"/>
      <c r="P5" s="44"/>
      <c r="Q5" s="44"/>
      <c r="R5" s="44"/>
      <c r="S5" s="44"/>
    </row>
    <row r="6" spans="1:19" ht="22.5" customHeight="1">
      <c r="A6" s="175" t="s">
        <v>158</v>
      </c>
      <c r="B6" s="250"/>
      <c r="C6" s="251"/>
      <c r="D6" s="251"/>
      <c r="E6" s="252"/>
      <c r="F6" s="14"/>
      <c r="G6" s="14"/>
      <c r="H6" s="2"/>
      <c r="I6" s="2"/>
      <c r="J6" s="2"/>
      <c r="K6" s="2"/>
      <c r="L6" s="2"/>
      <c r="M6" s="43"/>
      <c r="N6" s="43"/>
      <c r="O6" s="44"/>
      <c r="P6" s="44"/>
      <c r="Q6" s="44"/>
      <c r="R6" s="44"/>
      <c r="S6" s="44"/>
    </row>
    <row r="7" spans="1:19" ht="18" customHeight="1">
      <c r="A7" s="53" t="s">
        <v>177</v>
      </c>
      <c r="B7" s="200"/>
      <c r="C7" s="199"/>
      <c r="D7" s="199"/>
      <c r="E7" s="199"/>
      <c r="F7" s="14"/>
      <c r="G7" s="14"/>
      <c r="H7" s="2"/>
      <c r="I7" s="2"/>
      <c r="J7" s="2"/>
      <c r="K7" s="2"/>
      <c r="L7" s="2"/>
      <c r="M7" s="43"/>
      <c r="N7" s="43"/>
      <c r="O7" s="44"/>
      <c r="P7" s="44"/>
      <c r="Q7" s="44"/>
      <c r="R7" s="44"/>
      <c r="S7" s="44"/>
    </row>
    <row r="8" spans="1:19" ht="9.75" customHeight="1">
      <c r="A8" s="14"/>
      <c r="B8" s="14"/>
      <c r="C8" s="14"/>
      <c r="D8" s="14"/>
      <c r="E8" s="14"/>
      <c r="F8" s="14"/>
      <c r="G8" s="14"/>
      <c r="H8"/>
      <c r="I8"/>
      <c r="J8" s="2"/>
      <c r="K8" s="2"/>
      <c r="L8" s="2"/>
      <c r="M8" s="43"/>
      <c r="N8" s="43"/>
      <c r="O8" s="44"/>
      <c r="P8" s="44"/>
      <c r="Q8" s="44"/>
      <c r="R8" s="44"/>
      <c r="S8" s="44"/>
    </row>
    <row r="9" spans="1:12" s="73" customFormat="1" ht="24.75" customHeight="1">
      <c r="A9" s="209" t="s">
        <v>184</v>
      </c>
      <c r="B9" s="210"/>
      <c r="C9" s="211"/>
      <c r="D9" s="193"/>
      <c r="E9" s="194" t="s">
        <v>187</v>
      </c>
      <c r="F9" s="75"/>
      <c r="H9" s="212" t="s">
        <v>175</v>
      </c>
      <c r="I9" s="212"/>
      <c r="J9" s="212"/>
      <c r="K9" s="212"/>
      <c r="L9" s="195"/>
    </row>
    <row r="10" spans="1:12" s="73" customFormat="1" ht="24.75" customHeight="1">
      <c r="A10" s="209">
        <f>IF(E9="SI","Esenzione del Contributo di Costruzione in Regime Ordinario ?","")</f>
      </c>
      <c r="B10" s="210"/>
      <c r="C10" s="211"/>
      <c r="D10" s="193"/>
      <c r="E10" s="204" t="s">
        <v>186</v>
      </c>
      <c r="F10" s="75"/>
      <c r="H10" s="212"/>
      <c r="I10" s="212"/>
      <c r="J10" s="212"/>
      <c r="K10" s="212"/>
      <c r="L10" s="195"/>
    </row>
    <row r="11" spans="1:19" ht="9.75" customHeight="1">
      <c r="A11" s="14"/>
      <c r="B11" s="14"/>
      <c r="C11" s="14"/>
      <c r="D11" s="14"/>
      <c r="E11" s="14"/>
      <c r="F11" s="14"/>
      <c r="G11" s="14"/>
      <c r="H11"/>
      <c r="I11"/>
      <c r="J11" s="2"/>
      <c r="K11" s="2"/>
      <c r="L11" s="2"/>
      <c r="M11" s="43"/>
      <c r="N11" s="43"/>
      <c r="O11" s="44"/>
      <c r="P11" s="44"/>
      <c r="Q11" s="44"/>
      <c r="R11" s="44"/>
      <c r="S11" s="44"/>
    </row>
    <row r="12" spans="1:19" ht="17.25" customHeight="1">
      <c r="A12" s="139" t="s">
        <v>151</v>
      </c>
      <c r="B12" s="140"/>
      <c r="C12" s="140"/>
      <c r="D12" s="141"/>
      <c r="E12" s="141"/>
      <c r="F12" s="141"/>
      <c r="G12" s="142"/>
      <c r="H12" s="2"/>
      <c r="I12" s="216" t="s">
        <v>171</v>
      </c>
      <c r="J12" s="217"/>
      <c r="K12" s="2"/>
      <c r="L12" s="2"/>
      <c r="M12" s="43"/>
      <c r="N12" s="43"/>
      <c r="O12" s="44"/>
      <c r="P12" s="44"/>
      <c r="Q12" s="44"/>
      <c r="R12" s="44"/>
      <c r="S12" s="44"/>
    </row>
    <row r="13" spans="1:19" ht="33.75" customHeight="1">
      <c r="A13" s="68" t="s">
        <v>1</v>
      </c>
      <c r="B13" s="68" t="s">
        <v>2</v>
      </c>
      <c r="C13" s="68" t="s">
        <v>3</v>
      </c>
      <c r="D13" s="68" t="s">
        <v>4</v>
      </c>
      <c r="E13" s="68" t="s">
        <v>5</v>
      </c>
      <c r="F13" s="68" t="s">
        <v>6</v>
      </c>
      <c r="G13" s="7"/>
      <c r="H13" s="2"/>
      <c r="I13" s="218"/>
      <c r="J13" s="219"/>
      <c r="K13" s="2"/>
      <c r="L13" s="2"/>
      <c r="M13" s="43"/>
      <c r="N13" s="43"/>
      <c r="O13" s="44"/>
      <c r="P13" s="44"/>
      <c r="Q13" s="44"/>
      <c r="R13" s="44"/>
      <c r="S13" s="44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18"/>
      <c r="J14" s="219"/>
      <c r="K14" s="2"/>
      <c r="L14" s="2"/>
      <c r="M14" s="43"/>
      <c r="N14" s="43"/>
      <c r="O14" s="44"/>
      <c r="P14" s="44"/>
      <c r="Q14" s="44"/>
      <c r="R14" s="44"/>
      <c r="S14" s="44"/>
    </row>
    <row r="15" spans="1:19" ht="11.25">
      <c r="A15" s="9" t="s">
        <v>13</v>
      </c>
      <c r="B15" s="176"/>
      <c r="C15" s="177"/>
      <c r="D15" s="49">
        <f>IF(C20&gt;0,ROUND(C15/C20,2),0)</f>
        <v>0</v>
      </c>
      <c r="E15" s="50">
        <v>0</v>
      </c>
      <c r="F15" s="50">
        <f>ROUND(PRODUCT(D15,E15),2)</f>
        <v>0</v>
      </c>
      <c r="G15" s="55"/>
      <c r="H15" s="2"/>
      <c r="I15" s="218"/>
      <c r="J15" s="219"/>
      <c r="K15" s="2"/>
      <c r="L15" s="2"/>
      <c r="M15" s="43"/>
      <c r="N15" s="43"/>
      <c r="O15" s="44"/>
      <c r="P15" s="44"/>
      <c r="Q15" s="44"/>
      <c r="R15" s="44"/>
      <c r="S15" s="44"/>
    </row>
    <row r="16" spans="1:19" ht="11.25">
      <c r="A16" s="9" t="s">
        <v>14</v>
      </c>
      <c r="B16" s="176"/>
      <c r="C16" s="177"/>
      <c r="D16" s="49">
        <f>IF(C20&gt;0,ROUND(C16/C20,2),0)</f>
        <v>0</v>
      </c>
      <c r="E16" s="50">
        <v>5</v>
      </c>
      <c r="F16" s="50">
        <f>ROUND(PRODUCT(D16,E16),2)</f>
        <v>0</v>
      </c>
      <c r="G16" s="55"/>
      <c r="H16" s="2"/>
      <c r="I16" s="218"/>
      <c r="J16" s="219"/>
      <c r="K16" s="2"/>
      <c r="L16" s="2"/>
      <c r="M16" s="43"/>
      <c r="N16" s="43"/>
      <c r="O16" s="44"/>
      <c r="P16" s="44"/>
      <c r="Q16" s="44"/>
      <c r="R16" s="44"/>
      <c r="S16" s="44"/>
    </row>
    <row r="17" spans="1:19" ht="11.25">
      <c r="A17" s="9" t="s">
        <v>15</v>
      </c>
      <c r="B17" s="176"/>
      <c r="C17" s="177"/>
      <c r="D17" s="49">
        <f>IF(C20&gt;0,ROUND(C17/C20,2),0)</f>
        <v>0</v>
      </c>
      <c r="E17" s="50">
        <v>15</v>
      </c>
      <c r="F17" s="50">
        <f>ROUND(PRODUCT(D17,E17),2)</f>
        <v>0</v>
      </c>
      <c r="G17" s="55"/>
      <c r="H17" s="2"/>
      <c r="I17" s="218"/>
      <c r="J17" s="219"/>
      <c r="K17" s="2"/>
      <c r="L17" s="2"/>
      <c r="M17" s="43"/>
      <c r="N17" s="43"/>
      <c r="O17" s="44"/>
      <c r="P17" s="44"/>
      <c r="Q17" s="44"/>
      <c r="R17" s="44"/>
      <c r="S17" s="44"/>
    </row>
    <row r="18" spans="1:19" ht="11.25">
      <c r="A18" s="9" t="s">
        <v>16</v>
      </c>
      <c r="B18" s="176"/>
      <c r="C18" s="177"/>
      <c r="D18" s="49">
        <f>IF(C20&gt;0,ROUND(C18/C20,2),0)</f>
        <v>0</v>
      </c>
      <c r="E18" s="50">
        <v>30</v>
      </c>
      <c r="F18" s="50">
        <f>ROUND(PRODUCT(D18,E18),2)</f>
        <v>0</v>
      </c>
      <c r="G18" s="55"/>
      <c r="H18" s="2"/>
      <c r="I18" s="218"/>
      <c r="J18" s="219"/>
      <c r="K18" s="2"/>
      <c r="L18" s="2"/>
      <c r="M18" s="43"/>
      <c r="N18" s="43"/>
      <c r="O18" s="44"/>
      <c r="P18" s="44"/>
      <c r="Q18" s="44"/>
      <c r="R18" s="44"/>
      <c r="S18" s="44"/>
    </row>
    <row r="19" spans="1:19" ht="11.25">
      <c r="A19" s="9" t="s">
        <v>17</v>
      </c>
      <c r="B19" s="176"/>
      <c r="C19" s="177"/>
      <c r="D19" s="49">
        <f>IF(C20&gt;0,ROUND(C19/C20,2),0)</f>
        <v>0</v>
      </c>
      <c r="E19" s="50">
        <v>50</v>
      </c>
      <c r="F19" s="50">
        <f>ROUND(PRODUCT(D19,E19),2)</f>
        <v>0</v>
      </c>
      <c r="G19" s="55"/>
      <c r="H19" s="2"/>
      <c r="I19" s="218"/>
      <c r="J19" s="219"/>
      <c r="K19" s="2"/>
      <c r="L19" s="2"/>
      <c r="M19" s="43"/>
      <c r="N19" s="43"/>
      <c r="O19" s="44"/>
      <c r="P19" s="44"/>
      <c r="Q19" s="44"/>
      <c r="R19" s="44"/>
      <c r="S19" s="44"/>
    </row>
    <row r="20" spans="1:19" ht="11.25">
      <c r="A20" s="7"/>
      <c r="B20" s="10" t="s">
        <v>18</v>
      </c>
      <c r="C20" s="56">
        <f>SUM(C15:C19)</f>
        <v>0</v>
      </c>
      <c r="D20" s="57"/>
      <c r="E20" s="55"/>
      <c r="F20" s="58" t="s">
        <v>19</v>
      </c>
      <c r="G20" s="46">
        <f>SUM(F15:F19)</f>
        <v>0</v>
      </c>
      <c r="H20" s="2"/>
      <c r="I20" s="220"/>
      <c r="J20" s="221"/>
      <c r="K20" s="2"/>
      <c r="L20" s="2"/>
      <c r="M20" s="43"/>
      <c r="N20" s="43"/>
      <c r="O20" s="44"/>
      <c r="P20" s="44"/>
      <c r="Q20" s="44"/>
      <c r="R20" s="44"/>
      <c r="S20" s="44"/>
    </row>
    <row r="21" spans="1:19" ht="12.75" customHeight="1">
      <c r="A21" s="21"/>
      <c r="B21" s="21"/>
      <c r="C21" s="21"/>
      <c r="D21" s="21"/>
      <c r="E21" s="21"/>
      <c r="F21" s="21"/>
      <c r="G21" s="20"/>
      <c r="H21" s="2"/>
      <c r="I21" s="2"/>
      <c r="J21" s="2"/>
      <c r="K21" s="2"/>
      <c r="L21" s="2"/>
      <c r="M21" s="43"/>
      <c r="N21" s="43"/>
      <c r="O21" s="44"/>
      <c r="P21" s="44"/>
      <c r="Q21" s="44"/>
      <c r="R21" s="44"/>
      <c r="S21" s="44"/>
    </row>
    <row r="22" spans="1:19" ht="12.75" customHeight="1">
      <c r="A22" s="143" t="s">
        <v>152</v>
      </c>
      <c r="B22" s="144"/>
      <c r="C22" s="141"/>
      <c r="D22" s="141"/>
      <c r="E22" s="142"/>
      <c r="F22" s="21"/>
      <c r="G22" s="21"/>
      <c r="H22" s="2"/>
      <c r="I22" s="216" t="s">
        <v>172</v>
      </c>
      <c r="J22" s="217"/>
      <c r="K22" s="2"/>
      <c r="L22" s="2"/>
      <c r="M22" s="43"/>
      <c r="N22" s="43"/>
      <c r="O22" s="44"/>
      <c r="P22" s="44"/>
      <c r="Q22" s="44"/>
      <c r="R22" s="44"/>
      <c r="S22" s="44"/>
    </row>
    <row r="23" spans="1:19" ht="33.75" customHeight="1">
      <c r="A23" s="7"/>
      <c r="B23" s="54" t="s">
        <v>20</v>
      </c>
      <c r="C23" s="54" t="s">
        <v>21</v>
      </c>
      <c r="D23" s="20"/>
      <c r="E23" s="145"/>
      <c r="F23" s="21"/>
      <c r="G23" s="21"/>
      <c r="H23" s="2"/>
      <c r="I23" s="220"/>
      <c r="J23" s="221"/>
      <c r="K23"/>
      <c r="L23"/>
      <c r="M23" s="43"/>
      <c r="N23" s="43"/>
      <c r="O23" s="44"/>
      <c r="P23" s="44"/>
      <c r="Q23" s="44"/>
      <c r="R23" s="44"/>
      <c r="S23" s="44"/>
    </row>
    <row r="24" spans="1:19" ht="11.25" customHeight="1">
      <c r="A24" s="7"/>
      <c r="B24" s="6" t="s">
        <v>22</v>
      </c>
      <c r="C24" s="6" t="s">
        <v>23</v>
      </c>
      <c r="D24" s="20"/>
      <c r="E24" s="145"/>
      <c r="F24" s="21"/>
      <c r="G24" s="21"/>
      <c r="H24" s="2"/>
      <c r="I24"/>
      <c r="J24"/>
      <c r="K24"/>
      <c r="L24"/>
      <c r="M24" s="43"/>
      <c r="N24" s="43"/>
      <c r="O24" s="44"/>
      <c r="P24" s="44"/>
      <c r="Q24" s="44"/>
      <c r="R24" s="44"/>
      <c r="S24" s="44"/>
    </row>
    <row r="25" spans="1:19" ht="67.5" customHeight="1">
      <c r="A25" s="59" t="s">
        <v>24</v>
      </c>
      <c r="B25" s="11" t="s">
        <v>25</v>
      </c>
      <c r="C25" s="177"/>
      <c r="D25" s="20"/>
      <c r="E25" s="145"/>
      <c r="F25" s="21"/>
      <c r="G25" s="21"/>
      <c r="H25" s="2"/>
      <c r="I25"/>
      <c r="J25"/>
      <c r="K25"/>
      <c r="L25"/>
      <c r="M25" s="43"/>
      <c r="N25" s="43"/>
      <c r="O25" s="44"/>
      <c r="P25" s="44"/>
      <c r="Q25" s="44"/>
      <c r="R25" s="44"/>
      <c r="S25" s="44"/>
    </row>
    <row r="26" spans="1:19" ht="21" customHeight="1">
      <c r="A26" s="59" t="s">
        <v>26</v>
      </c>
      <c r="B26" s="11" t="s">
        <v>27</v>
      </c>
      <c r="C26" s="177"/>
      <c r="D26" s="20"/>
      <c r="E26" s="145"/>
      <c r="F26" s="21"/>
      <c r="G26" s="21"/>
      <c r="H26" s="2"/>
      <c r="I26"/>
      <c r="J26"/>
      <c r="K26"/>
      <c r="L26"/>
      <c r="M26" s="43"/>
      <c r="N26" s="43"/>
      <c r="O26" s="44"/>
      <c r="P26" s="44"/>
      <c r="Q26" s="44"/>
      <c r="R26" s="44"/>
      <c r="S26" s="44"/>
    </row>
    <row r="27" spans="1:19" ht="21" customHeight="1">
      <c r="A27" s="59" t="s">
        <v>28</v>
      </c>
      <c r="B27" s="11" t="s">
        <v>29</v>
      </c>
      <c r="C27" s="177"/>
      <c r="D27" s="20"/>
      <c r="E27" s="145"/>
      <c r="F27" s="21"/>
      <c r="G27" s="21"/>
      <c r="H27" s="2"/>
      <c r="I27"/>
      <c r="J27"/>
      <c r="K27"/>
      <c r="L27"/>
      <c r="M27" s="43"/>
      <c r="N27" s="43"/>
      <c r="O27" s="44"/>
      <c r="P27" s="44"/>
      <c r="Q27" s="44"/>
      <c r="R27" s="44"/>
      <c r="S27" s="44"/>
    </row>
    <row r="28" spans="1:19" ht="12.75" customHeight="1">
      <c r="A28" s="59" t="s">
        <v>30</v>
      </c>
      <c r="B28" s="11" t="s">
        <v>31</v>
      </c>
      <c r="C28" s="177"/>
      <c r="D28" s="20"/>
      <c r="E28" s="145"/>
      <c r="F28" s="21"/>
      <c r="G28" s="21"/>
      <c r="H28" s="2"/>
      <c r="I28"/>
      <c r="J28"/>
      <c r="K28"/>
      <c r="L28"/>
      <c r="M28" s="43"/>
      <c r="N28" s="43"/>
      <c r="O28" s="44"/>
      <c r="P28" s="44"/>
      <c r="Q28" s="44"/>
      <c r="R28" s="44"/>
      <c r="S28" s="44"/>
    </row>
    <row r="29" spans="1:19" ht="12.75" customHeight="1">
      <c r="A29" s="7"/>
      <c r="B29" s="60" t="s">
        <v>32</v>
      </c>
      <c r="C29" s="56">
        <f>SUM(C25:C28)</f>
        <v>0</v>
      </c>
      <c r="D29" s="61" t="s">
        <v>33</v>
      </c>
      <c r="E29" s="62">
        <f>IF(C20&gt;0,ROUND(C29/C20*100,2),0)</f>
        <v>0</v>
      </c>
      <c r="F29" s="21"/>
      <c r="G29" s="21"/>
      <c r="H29" s="2"/>
      <c r="I29"/>
      <c r="J29"/>
      <c r="K29"/>
      <c r="L29"/>
      <c r="M29" s="43"/>
      <c r="N29" s="43"/>
      <c r="O29" s="44"/>
      <c r="P29" s="44"/>
      <c r="Q29" s="44"/>
      <c r="R29" s="44"/>
      <c r="S29" s="44"/>
    </row>
    <row r="30" spans="1:19" ht="12.75" customHeight="1">
      <c r="A30" s="21"/>
      <c r="B30" s="21"/>
      <c r="C30" s="21"/>
      <c r="D30" s="21"/>
      <c r="E30" s="21"/>
      <c r="F30" s="21"/>
      <c r="G30" s="21"/>
      <c r="H30" s="2"/>
      <c r="I30"/>
      <c r="J30"/>
      <c r="K30"/>
      <c r="L30"/>
      <c r="M30" s="43"/>
      <c r="N30" s="43"/>
      <c r="O30" s="44"/>
      <c r="P30" s="44"/>
      <c r="Q30" s="44"/>
      <c r="R30" s="44"/>
      <c r="S30" s="44"/>
    </row>
    <row r="31" spans="1:19" ht="13.5" customHeight="1">
      <c r="A31" s="139" t="s">
        <v>143</v>
      </c>
      <c r="B31" s="140"/>
      <c r="C31" s="140"/>
      <c r="D31" s="146"/>
      <c r="E31" s="21"/>
      <c r="F31" s="21"/>
      <c r="G31" s="21"/>
      <c r="H31" s="2"/>
      <c r="I31"/>
      <c r="J31" s="2"/>
      <c r="K31" s="2"/>
      <c r="L31" s="2"/>
      <c r="M31" s="43"/>
      <c r="N31" s="43"/>
      <c r="O31" s="44"/>
      <c r="P31" s="44"/>
      <c r="Q31" s="44"/>
      <c r="R31" s="44"/>
      <c r="S31" s="44"/>
    </row>
    <row r="32" spans="1:19" ht="43.5" customHeight="1">
      <c r="A32" s="54" t="s">
        <v>34</v>
      </c>
      <c r="B32" s="54" t="s">
        <v>35</v>
      </c>
      <c r="C32" s="54" t="s">
        <v>36</v>
      </c>
      <c r="D32" s="7"/>
      <c r="E32" s="21"/>
      <c r="F32" s="21"/>
      <c r="G32" s="21"/>
      <c r="H32" s="2"/>
      <c r="I32" s="2"/>
      <c r="J32"/>
      <c r="K32"/>
      <c r="L32"/>
      <c r="M32" s="41"/>
      <c r="N32" s="41"/>
      <c r="O32" s="44"/>
      <c r="P32" s="44"/>
      <c r="Q32" s="44"/>
      <c r="R32" s="44"/>
      <c r="S32" s="44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4"/>
      <c r="F33" s="14"/>
      <c r="G33" s="14"/>
      <c r="H33"/>
      <c r="I33"/>
      <c r="J33"/>
      <c r="K33"/>
      <c r="L33"/>
      <c r="M33" s="41"/>
      <c r="N33" s="41"/>
      <c r="O33" s="44"/>
      <c r="P33" s="44"/>
      <c r="Q33" s="44"/>
      <c r="R33" s="44"/>
      <c r="S33" s="44"/>
    </row>
    <row r="34" spans="1:19" ht="12.75">
      <c r="A34" s="9" t="s">
        <v>40</v>
      </c>
      <c r="B34" s="9" t="s">
        <v>41</v>
      </c>
      <c r="C34" s="9">
        <v>0</v>
      </c>
      <c r="D34" s="7"/>
      <c r="E34" s="14"/>
      <c r="F34" s="14"/>
      <c r="G34" s="14"/>
      <c r="H34"/>
      <c r="I34"/>
      <c r="J34"/>
      <c r="K34"/>
      <c r="L34"/>
      <c r="M34" s="41"/>
      <c r="N34" s="41"/>
      <c r="O34" s="44"/>
      <c r="P34" s="44"/>
      <c r="Q34" s="44"/>
      <c r="R34" s="44"/>
      <c r="S34" s="44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4"/>
      <c r="F35" s="14"/>
      <c r="G35" s="14"/>
      <c r="H35"/>
      <c r="I35"/>
      <c r="J35"/>
      <c r="K35"/>
      <c r="L35"/>
      <c r="M35" s="41"/>
      <c r="N35" s="41"/>
      <c r="O35" s="44"/>
      <c r="P35" s="44"/>
      <c r="Q35" s="44"/>
      <c r="R35" s="44"/>
      <c r="S35" s="44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4"/>
      <c r="F36" s="14"/>
      <c r="G36" s="14"/>
      <c r="H36"/>
      <c r="I36"/>
      <c r="J36"/>
      <c r="K36"/>
      <c r="L36"/>
      <c r="M36" s="41"/>
      <c r="N36" s="41"/>
      <c r="O36" s="44"/>
      <c r="P36" s="44"/>
      <c r="Q36" s="44"/>
      <c r="R36" s="44"/>
      <c r="S36" s="44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4"/>
      <c r="F37" s="14"/>
      <c r="G37" s="14"/>
      <c r="H37"/>
      <c r="I37"/>
      <c r="J37"/>
      <c r="K37"/>
      <c r="L37"/>
      <c r="M37" s="41"/>
      <c r="N37" s="41"/>
      <c r="O37" s="44"/>
      <c r="P37" s="44"/>
      <c r="Q37" s="44"/>
      <c r="R37" s="44"/>
      <c r="S37" s="44"/>
    </row>
    <row r="38" spans="1:19" ht="16.5" customHeight="1">
      <c r="A38" s="7"/>
      <c r="B38" s="7" t="s">
        <v>0</v>
      </c>
      <c r="C38" s="9" t="s">
        <v>45</v>
      </c>
      <c r="D38" s="63">
        <f>IF(E29&lt;=50,0,IF(AND(E29&gt;50,E29&lt;=75),10,IF(AND(E29&gt;75,E29&lt;=100),20,IF(E29&gt;100,30,"VALORE ERRATO"))))</f>
        <v>0</v>
      </c>
      <c r="E38" s="19"/>
      <c r="F38" s="14"/>
      <c r="G38" s="14"/>
      <c r="H38"/>
      <c r="I38"/>
      <c r="J38"/>
      <c r="K38"/>
      <c r="L38"/>
      <c r="M38" s="41"/>
      <c r="N38" s="41"/>
      <c r="O38" s="44"/>
      <c r="P38" s="44"/>
      <c r="Q38" s="44"/>
      <c r="R38" s="44"/>
      <c r="S38" s="44"/>
    </row>
    <row r="39" spans="1:19" ht="12.75">
      <c r="A39" s="14"/>
      <c r="B39" s="14"/>
      <c r="C39" s="14"/>
      <c r="D39" s="19"/>
      <c r="E39" s="14"/>
      <c r="F39" s="14"/>
      <c r="G39" s="14"/>
      <c r="H39"/>
      <c r="I39"/>
      <c r="J39"/>
      <c r="K39"/>
      <c r="L39"/>
      <c r="M39" s="41"/>
      <c r="N39" s="41"/>
      <c r="O39" s="44"/>
      <c r="P39" s="44"/>
      <c r="Q39" s="44"/>
      <c r="R39" s="44"/>
      <c r="S39" s="44"/>
    </row>
    <row r="40" spans="1:19" ht="15.75" customHeight="1">
      <c r="A40" s="139" t="s">
        <v>46</v>
      </c>
      <c r="B40" s="141"/>
      <c r="C40" s="147"/>
      <c r="D40" s="142"/>
      <c r="E40" s="14"/>
      <c r="F40" s="14"/>
      <c r="G40" s="14"/>
      <c r="H40"/>
      <c r="I40"/>
      <c r="J40"/>
      <c r="K40"/>
      <c r="L40"/>
      <c r="M40" s="41"/>
      <c r="N40" s="41"/>
      <c r="O40" s="44"/>
      <c r="P40" s="44"/>
      <c r="Q40" s="44"/>
      <c r="R40" s="44"/>
      <c r="S40" s="44"/>
    </row>
    <row r="41" spans="1:19" ht="22.5" customHeight="1">
      <c r="A41" s="7" t="s">
        <v>0</v>
      </c>
      <c r="B41" s="54" t="s">
        <v>47</v>
      </c>
      <c r="C41" s="54" t="s">
        <v>48</v>
      </c>
      <c r="D41" s="54" t="s">
        <v>49</v>
      </c>
      <c r="E41" s="14"/>
      <c r="F41" s="14"/>
      <c r="G41" s="14"/>
      <c r="H41"/>
      <c r="I41"/>
      <c r="J41"/>
      <c r="K41"/>
      <c r="L41"/>
      <c r="M41" s="41"/>
      <c r="N41" s="41"/>
      <c r="O41" s="44"/>
      <c r="P41" s="44"/>
      <c r="Q41" s="44"/>
      <c r="R41" s="44"/>
      <c r="S41" s="44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4"/>
      <c r="F42" s="14"/>
      <c r="G42" s="14"/>
      <c r="H42"/>
      <c r="I42"/>
      <c r="J42"/>
      <c r="K42"/>
      <c r="L42"/>
      <c r="M42" s="41"/>
      <c r="N42" s="41"/>
      <c r="O42" s="44"/>
      <c r="P42" s="44"/>
      <c r="Q42" s="44"/>
      <c r="R42" s="44"/>
      <c r="S42" s="44"/>
    </row>
    <row r="43" spans="1:19" ht="22.5" customHeight="1">
      <c r="A43" s="9">
        <v>1</v>
      </c>
      <c r="B43" s="9" t="s">
        <v>53</v>
      </c>
      <c r="C43" s="11" t="s">
        <v>54</v>
      </c>
      <c r="D43" s="56">
        <f>C20</f>
        <v>0</v>
      </c>
      <c r="E43" s="14"/>
      <c r="F43" s="14"/>
      <c r="G43" s="14"/>
      <c r="H43"/>
      <c r="I43"/>
      <c r="J43"/>
      <c r="K43"/>
      <c r="L43"/>
      <c r="M43" s="41"/>
      <c r="N43" s="41"/>
      <c r="O43" s="44"/>
      <c r="P43" s="44"/>
      <c r="Q43" s="44"/>
      <c r="R43" s="44"/>
      <c r="S43" s="44"/>
    </row>
    <row r="44" spans="1:19" ht="22.5" customHeight="1">
      <c r="A44" s="9">
        <v>2</v>
      </c>
      <c r="B44" s="9" t="s">
        <v>55</v>
      </c>
      <c r="C44" s="11" t="s">
        <v>56</v>
      </c>
      <c r="D44" s="56">
        <f>C29</f>
        <v>0</v>
      </c>
      <c r="E44" s="14"/>
      <c r="F44" s="14"/>
      <c r="G44" s="14"/>
      <c r="H44"/>
      <c r="I44"/>
      <c r="J44" s="2"/>
      <c r="K44" s="2"/>
      <c r="L44" s="2"/>
      <c r="M44" s="43"/>
      <c r="N44" s="43"/>
      <c r="O44" s="44"/>
      <c r="P44" s="44"/>
      <c r="Q44" s="44"/>
      <c r="R44" s="44"/>
      <c r="S44" s="44"/>
    </row>
    <row r="45" spans="1:19" ht="22.5" customHeight="1">
      <c r="A45" s="9">
        <v>3</v>
      </c>
      <c r="B45" s="9" t="s">
        <v>57</v>
      </c>
      <c r="C45" s="11" t="s">
        <v>58</v>
      </c>
      <c r="D45" s="56">
        <f>D44*0.6</f>
        <v>0</v>
      </c>
      <c r="E45" s="21"/>
      <c r="F45" s="21"/>
      <c r="G45" s="21"/>
      <c r="H45" s="2"/>
      <c r="I45" s="2"/>
      <c r="J45" s="2"/>
      <c r="K45" s="4"/>
      <c r="L45" s="2"/>
      <c r="M45" s="43"/>
      <c r="N45" s="43"/>
      <c r="O45" s="44"/>
      <c r="P45" s="44"/>
      <c r="Q45" s="44"/>
      <c r="R45" s="44"/>
      <c r="S45" s="44"/>
    </row>
    <row r="46" spans="1:19" ht="22.5" customHeight="1">
      <c r="A46" s="9" t="s">
        <v>59</v>
      </c>
      <c r="B46" s="9" t="s">
        <v>60</v>
      </c>
      <c r="C46" s="11" t="s">
        <v>61</v>
      </c>
      <c r="D46" s="56">
        <f>SUM(D43+D45)</f>
        <v>0</v>
      </c>
      <c r="E46" s="24"/>
      <c r="F46" s="21"/>
      <c r="G46" s="21"/>
      <c r="H46" s="2"/>
      <c r="I46" s="2"/>
      <c r="J46"/>
      <c r="K46"/>
      <c r="L46"/>
      <c r="M46" s="43"/>
      <c r="N46" s="43"/>
      <c r="O46" s="44"/>
      <c r="P46" s="44"/>
      <c r="Q46" s="44"/>
      <c r="R46" s="44"/>
      <c r="S46" s="44"/>
    </row>
    <row r="47" spans="1:19" ht="12.75">
      <c r="A47" s="14"/>
      <c r="B47" s="14"/>
      <c r="C47" s="14"/>
      <c r="D47" s="14"/>
      <c r="E47" s="21"/>
      <c r="F47" s="21"/>
      <c r="G47" s="21"/>
      <c r="H47" s="2"/>
      <c r="I47"/>
      <c r="J47"/>
      <c r="K47"/>
      <c r="L47"/>
      <c r="M47" s="43"/>
      <c r="N47" s="43"/>
      <c r="O47" s="44"/>
      <c r="P47" s="44"/>
      <c r="Q47" s="44"/>
      <c r="R47" s="44"/>
      <c r="S47" s="44"/>
    </row>
    <row r="48" spans="1:19" ht="25.5" customHeight="1">
      <c r="A48" s="222" t="s">
        <v>62</v>
      </c>
      <c r="B48" s="223"/>
      <c r="C48" s="223"/>
      <c r="D48" s="224"/>
      <c r="E48" s="20"/>
      <c r="F48" s="20"/>
      <c r="G48" s="21"/>
      <c r="H48" s="228" t="s">
        <v>173</v>
      </c>
      <c r="I48" s="229"/>
      <c r="J48" s="230"/>
      <c r="K48"/>
      <c r="L48"/>
      <c r="M48" s="43"/>
      <c r="N48" s="43"/>
      <c r="O48" s="44"/>
      <c r="P48" s="44"/>
      <c r="Q48" s="44"/>
      <c r="R48" s="44"/>
      <c r="S48" s="44"/>
    </row>
    <row r="49" spans="1:19" ht="14.25" customHeight="1">
      <c r="A49" s="7" t="s">
        <v>0</v>
      </c>
      <c r="B49" s="54" t="s">
        <v>47</v>
      </c>
      <c r="C49" s="54" t="s">
        <v>48</v>
      </c>
      <c r="D49" s="54" t="s">
        <v>49</v>
      </c>
      <c r="E49" s="21"/>
      <c r="F49" s="21"/>
      <c r="G49" s="21"/>
      <c r="H49" s="231"/>
      <c r="I49" s="232"/>
      <c r="J49" s="233"/>
      <c r="K49"/>
      <c r="L49"/>
      <c r="M49" s="43"/>
      <c r="N49" s="43"/>
      <c r="O49" s="44"/>
      <c r="P49" s="44"/>
      <c r="Q49" s="44"/>
      <c r="R49" s="44"/>
      <c r="S49" s="44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1"/>
      <c r="F50" s="21"/>
      <c r="G50" s="21"/>
      <c r="H50" s="231"/>
      <c r="I50" s="232"/>
      <c r="J50" s="233"/>
      <c r="K50"/>
      <c r="L50"/>
      <c r="M50" s="43"/>
      <c r="N50" s="43"/>
      <c r="O50" s="44"/>
      <c r="P50" s="44"/>
      <c r="Q50" s="44"/>
      <c r="R50" s="44"/>
      <c r="S50" s="44"/>
    </row>
    <row r="51" spans="1:19" ht="22.5" customHeight="1">
      <c r="A51" s="9">
        <v>1</v>
      </c>
      <c r="B51" s="9" t="s">
        <v>66</v>
      </c>
      <c r="C51" s="11" t="s">
        <v>56</v>
      </c>
      <c r="D51" s="177"/>
      <c r="E51" s="21"/>
      <c r="F51" s="21"/>
      <c r="G51" s="21"/>
      <c r="H51" s="234"/>
      <c r="I51" s="235"/>
      <c r="J51" s="236"/>
      <c r="K51"/>
      <c r="L51"/>
      <c r="M51" s="43"/>
      <c r="N51" s="43"/>
      <c r="O51" s="44"/>
      <c r="P51" s="44"/>
      <c r="Q51" s="44"/>
      <c r="R51" s="44"/>
      <c r="S51" s="44"/>
    </row>
    <row r="52" spans="1:19" ht="22.5" customHeight="1">
      <c r="A52" s="9">
        <v>2</v>
      </c>
      <c r="B52" s="9" t="s">
        <v>67</v>
      </c>
      <c r="C52" s="11" t="s">
        <v>68</v>
      </c>
      <c r="D52" s="178"/>
      <c r="E52" s="21"/>
      <c r="F52" s="21"/>
      <c r="G52" s="21"/>
      <c r="H52" s="180"/>
      <c r="I52"/>
      <c r="J52"/>
      <c r="K52"/>
      <c r="L52"/>
      <c r="M52" s="43"/>
      <c r="N52" s="43"/>
      <c r="O52" s="44"/>
      <c r="P52" s="44"/>
      <c r="Q52" s="44"/>
      <c r="R52" s="44"/>
      <c r="S52" s="44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4">
        <f>D52*0.6</f>
        <v>0</v>
      </c>
      <c r="E53" s="21"/>
      <c r="F53" s="21"/>
      <c r="G53" s="21"/>
      <c r="I53"/>
      <c r="J53"/>
      <c r="K53"/>
      <c r="L53"/>
      <c r="M53" s="43"/>
      <c r="N53" s="43"/>
      <c r="O53" s="43"/>
      <c r="P53" s="43"/>
      <c r="Q53" s="43"/>
      <c r="R53" s="43"/>
      <c r="S53" s="43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6">
        <f>D51+D53</f>
        <v>0</v>
      </c>
      <c r="E54" s="21"/>
      <c r="F54" s="21"/>
      <c r="G54" s="21"/>
      <c r="I54"/>
      <c r="J54"/>
      <c r="K54"/>
      <c r="L54"/>
      <c r="M54" s="43"/>
      <c r="N54" s="43"/>
      <c r="O54" s="43"/>
      <c r="P54" s="43"/>
      <c r="Q54" s="43"/>
      <c r="R54" s="43"/>
      <c r="S54" s="43"/>
    </row>
    <row r="55" spans="1:19" s="2" customFormat="1" ht="12.75">
      <c r="A55" s="21"/>
      <c r="B55" s="21"/>
      <c r="C55" s="21"/>
      <c r="D55" s="21"/>
      <c r="E55" s="21"/>
      <c r="F55" s="21"/>
      <c r="G55" s="21"/>
      <c r="I55"/>
      <c r="J55"/>
      <c r="K55"/>
      <c r="L55"/>
      <c r="M55" s="43"/>
      <c r="N55" s="43"/>
      <c r="O55" s="43"/>
      <c r="P55" s="43"/>
      <c r="Q55" s="43"/>
      <c r="R55" s="43"/>
      <c r="S55" s="43"/>
    </row>
    <row r="56" spans="1:19" s="2" customFormat="1" ht="12.75" customHeight="1">
      <c r="A56" s="143" t="s">
        <v>153</v>
      </c>
      <c r="B56" s="141"/>
      <c r="C56" s="141"/>
      <c r="D56" s="142"/>
      <c r="E56" s="21"/>
      <c r="F56" s="21"/>
      <c r="G56" s="21"/>
      <c r="H56" s="228" t="s">
        <v>174</v>
      </c>
      <c r="I56" s="229"/>
      <c r="J56" s="230"/>
      <c r="M56" s="43"/>
      <c r="N56" s="43"/>
      <c r="O56" s="43"/>
      <c r="P56" s="43"/>
      <c r="Q56" s="43"/>
      <c r="R56" s="43"/>
      <c r="S56" s="43"/>
    </row>
    <row r="57" spans="1:19" s="2" customFormat="1" ht="22.5" customHeight="1">
      <c r="A57" s="54" t="s">
        <v>72</v>
      </c>
      <c r="B57" s="54" t="s">
        <v>73</v>
      </c>
      <c r="C57" s="54" t="s">
        <v>36</v>
      </c>
      <c r="D57" s="7"/>
      <c r="E57" s="21"/>
      <c r="F57" s="21"/>
      <c r="G57" s="21"/>
      <c r="H57" s="231"/>
      <c r="I57" s="232"/>
      <c r="J57" s="233"/>
      <c r="M57" s="43"/>
      <c r="N57" s="43"/>
      <c r="O57" s="43"/>
      <c r="P57" s="43"/>
      <c r="Q57" s="43"/>
      <c r="R57" s="43"/>
      <c r="S57" s="43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1"/>
      <c r="F58" s="21"/>
      <c r="G58" s="21"/>
      <c r="H58" s="231"/>
      <c r="I58" s="232"/>
      <c r="J58" s="233"/>
      <c r="M58" s="43"/>
      <c r="N58" s="43"/>
      <c r="O58" s="43"/>
      <c r="P58" s="43"/>
      <c r="Q58" s="43"/>
      <c r="R58" s="43"/>
      <c r="S58" s="43"/>
    </row>
    <row r="59" spans="1:19" s="2" customFormat="1" ht="12.75">
      <c r="A59" s="65">
        <v>0</v>
      </c>
      <c r="B59" s="188"/>
      <c r="C59" s="46">
        <v>0</v>
      </c>
      <c r="D59" s="55"/>
      <c r="E59" s="21"/>
      <c r="F59" s="21"/>
      <c r="G59" s="21"/>
      <c r="H59" s="231"/>
      <c r="I59" s="232"/>
      <c r="J59" s="233"/>
      <c r="K59"/>
      <c r="L59"/>
      <c r="M59" s="41"/>
      <c r="N59" s="41"/>
      <c r="O59" s="43"/>
      <c r="P59" s="43"/>
      <c r="Q59" s="43"/>
      <c r="R59" s="43"/>
      <c r="S59" s="43"/>
    </row>
    <row r="60" spans="1:19" s="2" customFormat="1" ht="21" customHeight="1">
      <c r="A60" s="175" t="s">
        <v>159</v>
      </c>
      <c r="B60" s="176"/>
      <c r="C60" s="50">
        <v>10</v>
      </c>
      <c r="D60" s="50">
        <f>B60*C60</f>
        <v>0</v>
      </c>
      <c r="E60" s="21"/>
      <c r="F60" s="21"/>
      <c r="G60" s="21"/>
      <c r="H60" s="231"/>
      <c r="I60" s="232"/>
      <c r="J60" s="233"/>
      <c r="K60"/>
      <c r="L60"/>
      <c r="M60" s="41"/>
      <c r="N60" s="41"/>
      <c r="O60" s="43"/>
      <c r="P60" s="43"/>
      <c r="Q60" s="43"/>
      <c r="R60" s="43"/>
      <c r="S60" s="43"/>
    </row>
    <row r="61" spans="1:19" s="2" customFormat="1" ht="21" customHeight="1">
      <c r="A61" s="179" t="s">
        <v>160</v>
      </c>
      <c r="B61" s="176"/>
      <c r="C61" s="50">
        <v>10</v>
      </c>
      <c r="D61" s="50">
        <f>B61*C61</f>
        <v>0</v>
      </c>
      <c r="E61" s="21"/>
      <c r="F61" s="21"/>
      <c r="G61" s="21"/>
      <c r="H61" s="234"/>
      <c r="I61" s="235"/>
      <c r="J61" s="236"/>
      <c r="K61"/>
      <c r="L61"/>
      <c r="M61" s="41"/>
      <c r="N61" s="41"/>
      <c r="O61" s="43"/>
      <c r="P61" s="43"/>
      <c r="Q61" s="43"/>
      <c r="R61" s="43"/>
      <c r="S61" s="43"/>
    </row>
    <row r="62" spans="1:19" s="2" customFormat="1" ht="21" customHeight="1">
      <c r="A62" s="175" t="s">
        <v>161</v>
      </c>
      <c r="B62" s="176"/>
      <c r="C62" s="50">
        <v>10</v>
      </c>
      <c r="D62" s="50">
        <f>B62*C62</f>
        <v>0</v>
      </c>
      <c r="E62" s="21"/>
      <c r="F62" s="21"/>
      <c r="G62" s="21"/>
      <c r="J62"/>
      <c r="K62"/>
      <c r="L62"/>
      <c r="M62" s="41"/>
      <c r="N62" s="41"/>
      <c r="O62" s="43"/>
      <c r="P62" s="43"/>
      <c r="Q62" s="43"/>
      <c r="R62" s="43"/>
      <c r="S62" s="43"/>
    </row>
    <row r="63" spans="1:19" s="2" customFormat="1" ht="21" customHeight="1">
      <c r="A63" s="175" t="s">
        <v>162</v>
      </c>
      <c r="B63" s="176"/>
      <c r="C63" s="50">
        <v>10</v>
      </c>
      <c r="D63" s="50">
        <f>B63*C63</f>
        <v>0</v>
      </c>
      <c r="E63" s="25"/>
      <c r="F63" s="25"/>
      <c r="G63" s="25"/>
      <c r="H63" s="1"/>
      <c r="I63" s="13"/>
      <c r="J63"/>
      <c r="K63"/>
      <c r="L63"/>
      <c r="M63" s="41"/>
      <c r="N63" s="41"/>
      <c r="O63" s="43"/>
      <c r="P63" s="43"/>
      <c r="Q63" s="43"/>
      <c r="R63" s="43"/>
      <c r="S63" s="43"/>
    </row>
    <row r="64" spans="1:19" s="2" customFormat="1" ht="21" customHeight="1">
      <c r="A64" s="179" t="s">
        <v>163</v>
      </c>
      <c r="B64" s="176"/>
      <c r="C64" s="50">
        <v>10</v>
      </c>
      <c r="D64" s="50">
        <f>B64*C64</f>
        <v>0</v>
      </c>
      <c r="E64" s="25"/>
      <c r="F64" s="25"/>
      <c r="G64" s="25"/>
      <c r="H64" s="1"/>
      <c r="I64" s="1"/>
      <c r="J64"/>
      <c r="K64"/>
      <c r="L64"/>
      <c r="M64" s="41"/>
      <c r="N64" s="41"/>
      <c r="O64" s="43"/>
      <c r="P64" s="43"/>
      <c r="Q64" s="43"/>
      <c r="R64" s="43"/>
      <c r="S64" s="43"/>
    </row>
    <row r="65" spans="1:19" s="2" customFormat="1" ht="12.75">
      <c r="A65" s="7"/>
      <c r="B65" s="7"/>
      <c r="C65" s="66" t="s">
        <v>77</v>
      </c>
      <c r="D65" s="67">
        <f>D60+D61+D62+D63+D64</f>
        <v>0</v>
      </c>
      <c r="E65" s="25"/>
      <c r="F65" s="25"/>
      <c r="G65" s="25"/>
      <c r="H65" s="1"/>
      <c r="I65" s="1"/>
      <c r="J65"/>
      <c r="K65"/>
      <c r="L65"/>
      <c r="M65" s="41"/>
      <c r="N65" s="41"/>
      <c r="O65" s="43"/>
      <c r="P65" s="43"/>
      <c r="Q65" s="43"/>
      <c r="R65" s="43"/>
      <c r="S65" s="43"/>
    </row>
    <row r="66" spans="1:19" s="2" customFormat="1" ht="12.75">
      <c r="A66" s="21"/>
      <c r="B66" s="21"/>
      <c r="C66" s="21"/>
      <c r="D66" s="21"/>
      <c r="E66" s="21"/>
      <c r="F66" s="21"/>
      <c r="G66" s="21"/>
      <c r="H66" s="15" t="s">
        <v>78</v>
      </c>
      <c r="I66" s="16"/>
      <c r="J66" s="17"/>
      <c r="K66" s="41" t="s">
        <v>79</v>
      </c>
      <c r="L66" s="41"/>
      <c r="M66" s="41"/>
      <c r="N66" s="41"/>
      <c r="O66" s="43"/>
      <c r="P66" s="43"/>
      <c r="Q66" s="43"/>
      <c r="R66" s="43"/>
      <c r="S66" s="43"/>
    </row>
    <row r="67" spans="1:19" s="2" customFormat="1" ht="12.75">
      <c r="A67" s="19"/>
      <c r="B67" s="19"/>
      <c r="C67" s="19"/>
      <c r="D67" s="14"/>
      <c r="E67" s="18"/>
      <c r="F67" s="14"/>
      <c r="G67" s="21"/>
      <c r="H67" s="15" t="s">
        <v>80</v>
      </c>
      <c r="I67" s="16"/>
      <c r="J67" s="17"/>
      <c r="K67" s="41">
        <f>IF(B72&lt;=25,IF(B72&lt;=5,0,IF(AND(B72&gt;5,B72&lt;=10),5,IF(AND(B72&gt;10,B72&lt;=15),10,IF(AND(B72&gt;15,B72&lt;=20),15,IF(AND(B72&gt;20,B72&lt;=25),20))))),1)</f>
        <v>0</v>
      </c>
      <c r="L67" s="41" t="str">
        <f>IF(B72&lt;=25,IF(B72&lt;=5,"I",IF(AND(B72&gt;5,B72&lt;=10),"II",IF(AND(B72&gt;10,B72&lt;=15),"III",IF(AND(B72&gt;15,B72&lt;=20),"IV",IF(AND(B72&gt;20,B72&lt;=25),"V"))))),"")</f>
        <v>I</v>
      </c>
      <c r="M67" s="41"/>
      <c r="N67" s="41"/>
      <c r="O67" s="43"/>
      <c r="P67" s="43"/>
      <c r="Q67" s="43"/>
      <c r="R67" s="43"/>
      <c r="S67" s="43"/>
    </row>
    <row r="68" spans="1:19" s="2" customFormat="1" ht="12.75">
      <c r="A68" s="26"/>
      <c r="B68" s="26"/>
      <c r="C68" s="26"/>
      <c r="D68" s="14"/>
      <c r="E68" s="26"/>
      <c r="F68" s="14"/>
      <c r="G68" s="21"/>
      <c r="H68" s="15" t="s">
        <v>81</v>
      </c>
      <c r="I68" s="16"/>
      <c r="J68" s="17"/>
      <c r="K68" s="41">
        <f>IF(B72&gt;25,IF(AND(B72&gt;25,B72&lt;=30),25,IF(AND(B72&gt;30,B72&lt;=35),30,IF(AND(B72&gt;35,B72&lt;=40),35,IF(AND(B72&gt;40,B72&lt;=45),40,IF(AND(B72&gt;45,B72&lt;=50),45,IF(B72&gt;50,50)))))),1)</f>
        <v>1</v>
      </c>
      <c r="L68" s="41">
        <f>IF(B72&gt;25,IF(AND(B72&gt;25,B72&lt;=30),"VI",IF(AND(B72&gt;30,B72&lt;=35),"VII",IF(AND(B72&gt;35,B72&lt;=40),"VIII",IF(AND(B72&gt;40,B72&lt;=45),"IX",IF(AND(B72&gt;45,B72&lt;=50),"X",IF(B72&gt;50,"XI")))))),"")</f>
      </c>
      <c r="M68" s="41"/>
      <c r="N68" s="41"/>
      <c r="O68" s="43"/>
      <c r="P68" s="43"/>
      <c r="Q68" s="43"/>
      <c r="R68" s="43"/>
      <c r="S68" s="43"/>
    </row>
    <row r="69" spans="1:19" s="2" customFormat="1" ht="12.75">
      <c r="A69" s="26"/>
      <c r="B69" s="26"/>
      <c r="C69" s="26"/>
      <c r="D69" s="14"/>
      <c r="E69" s="26"/>
      <c r="F69" s="14"/>
      <c r="G69" s="21"/>
      <c r="H69" s="15" t="s">
        <v>82</v>
      </c>
      <c r="I69" s="16"/>
      <c r="J69" s="17"/>
      <c r="K69" s="41">
        <f>K67*K68</f>
        <v>0</v>
      </c>
      <c r="L69" s="42" t="str">
        <f>L67&amp;L68</f>
        <v>I</v>
      </c>
      <c r="M69" s="41"/>
      <c r="N69" s="41"/>
      <c r="O69" s="43"/>
      <c r="P69" s="43"/>
      <c r="Q69" s="43"/>
      <c r="R69" s="43"/>
      <c r="S69" s="43"/>
    </row>
    <row r="70" spans="1:19" s="2" customFormat="1" ht="22.5" customHeight="1">
      <c r="A70" s="27"/>
      <c r="B70" s="27"/>
      <c r="C70" s="68" t="s">
        <v>83</v>
      </c>
      <c r="D70" s="68" t="s">
        <v>84</v>
      </c>
      <c r="E70" s="14"/>
      <c r="F70" s="14"/>
      <c r="G70" s="21"/>
      <c r="H70" s="15" t="s">
        <v>85</v>
      </c>
      <c r="I70" s="16"/>
      <c r="J70" s="17"/>
      <c r="K70"/>
      <c r="L70"/>
      <c r="M70" s="41"/>
      <c r="N70" s="41"/>
      <c r="O70" s="43"/>
      <c r="P70" s="43"/>
      <c r="Q70" s="43"/>
      <c r="R70" s="43"/>
      <c r="S70" s="43"/>
    </row>
    <row r="71" spans="1:19" s="2" customFormat="1" ht="12.75">
      <c r="A71" s="27"/>
      <c r="B71" s="27"/>
      <c r="C71" s="6" t="s">
        <v>86</v>
      </c>
      <c r="D71" s="6" t="s">
        <v>87</v>
      </c>
      <c r="E71" s="14"/>
      <c r="F71" s="14"/>
      <c r="G71" s="21"/>
      <c r="H71" s="15" t="s">
        <v>88</v>
      </c>
      <c r="I71" s="16"/>
      <c r="J71" s="16"/>
      <c r="M71" s="43"/>
      <c r="N71" s="43"/>
      <c r="O71" s="43"/>
      <c r="P71" s="43"/>
      <c r="Q71" s="43"/>
      <c r="R71" s="43"/>
      <c r="S71" s="43"/>
    </row>
    <row r="72" spans="1:19" s="2" customFormat="1" ht="23.25" customHeight="1">
      <c r="A72" s="72" t="s">
        <v>89</v>
      </c>
      <c r="B72" s="50">
        <f>SUM(G20+D38+D65)</f>
        <v>0</v>
      </c>
      <c r="C72" s="69" t="str">
        <f>L69</f>
        <v>I</v>
      </c>
      <c r="D72" s="70">
        <f>K69</f>
        <v>0</v>
      </c>
      <c r="E72" s="14"/>
      <c r="F72" s="14"/>
      <c r="G72" s="21"/>
      <c r="H72" s="15" t="s">
        <v>90</v>
      </c>
      <c r="I72" s="16"/>
      <c r="J72" s="16"/>
      <c r="M72" s="43"/>
      <c r="N72" s="43"/>
      <c r="O72" s="43"/>
      <c r="P72" s="43"/>
      <c r="Q72" s="43"/>
      <c r="R72" s="43"/>
      <c r="S72" s="43"/>
    </row>
    <row r="73" spans="1:19" s="2" customFormat="1" ht="12.75">
      <c r="A73" s="14"/>
      <c r="B73" s="14"/>
      <c r="C73" s="14"/>
      <c r="D73" s="14"/>
      <c r="E73" s="14"/>
      <c r="F73" s="14"/>
      <c r="G73" s="21"/>
      <c r="H73" s="15" t="s">
        <v>91</v>
      </c>
      <c r="I73" s="16"/>
      <c r="J73" s="16"/>
      <c r="M73" s="45"/>
      <c r="N73" s="43"/>
      <c r="O73" s="43"/>
      <c r="P73" s="43"/>
      <c r="Q73" s="43"/>
      <c r="R73" s="43"/>
      <c r="S73" s="43"/>
    </row>
    <row r="74" spans="1:19" s="2" customFormat="1" ht="12.75">
      <c r="A74" s="14"/>
      <c r="B74" s="14"/>
      <c r="C74" s="14"/>
      <c r="D74" s="14"/>
      <c r="E74" s="14"/>
      <c r="F74" s="14"/>
      <c r="G74" s="21"/>
      <c r="H74" s="15" t="s">
        <v>92</v>
      </c>
      <c r="I74" s="16"/>
      <c r="J74" s="16"/>
      <c r="M74" s="43"/>
      <c r="N74" s="43"/>
      <c r="O74" s="43"/>
      <c r="P74" s="43"/>
      <c r="Q74" s="43"/>
      <c r="R74" s="43"/>
      <c r="S74" s="43"/>
    </row>
    <row r="75" spans="1:19" s="2" customFormat="1" ht="12.75">
      <c r="A75" s="20"/>
      <c r="B75" s="20"/>
      <c r="C75" s="20"/>
      <c r="D75" s="14"/>
      <c r="E75" s="20"/>
      <c r="F75" s="14"/>
      <c r="G75" s="21"/>
      <c r="H75" s="15" t="s">
        <v>93</v>
      </c>
      <c r="I75" s="16"/>
      <c r="J75" s="16"/>
      <c r="M75" s="43"/>
      <c r="N75" s="43"/>
      <c r="O75" s="43"/>
      <c r="P75" s="43"/>
      <c r="Q75" s="43"/>
      <c r="R75" s="43"/>
      <c r="S75" s="43"/>
    </row>
    <row r="76" spans="1:19" s="2" customFormat="1" ht="12.75">
      <c r="A76" s="20"/>
      <c r="B76" s="20"/>
      <c r="C76" s="20"/>
      <c r="D76" s="14"/>
      <c r="E76" s="20"/>
      <c r="F76" s="14"/>
      <c r="G76" s="21"/>
      <c r="H76" s="15" t="s">
        <v>94</v>
      </c>
      <c r="I76" s="16"/>
      <c r="J76" s="16"/>
      <c r="M76" s="43"/>
      <c r="N76" s="43"/>
      <c r="O76" s="43"/>
      <c r="P76" s="43"/>
      <c r="Q76" s="43"/>
      <c r="R76" s="43"/>
      <c r="S76" s="43"/>
    </row>
    <row r="77" spans="1:19" s="2" customFormat="1" ht="24.75" customHeight="1">
      <c r="A77" s="71" t="s">
        <v>95</v>
      </c>
      <c r="B77" s="11" t="s">
        <v>96</v>
      </c>
      <c r="C77" s="60"/>
      <c r="D77" s="87" t="s">
        <v>131</v>
      </c>
      <c r="E77" s="88">
        <f>'[1]Foglio1'!$G$95</f>
        <v>248.1</v>
      </c>
      <c r="F77" s="21"/>
      <c r="G77" s="21"/>
      <c r="M77" s="43"/>
      <c r="N77" s="43"/>
      <c r="O77" s="43"/>
      <c r="P77" s="43"/>
      <c r="Q77" s="43"/>
      <c r="R77" s="43"/>
      <c r="S77" s="43"/>
    </row>
    <row r="78" spans="1:19" s="2" customFormat="1" ht="22.5" customHeight="1">
      <c r="A78" s="71" t="s">
        <v>180</v>
      </c>
      <c r="B78" s="11" t="s">
        <v>178</v>
      </c>
      <c r="C78" s="89"/>
      <c r="D78" s="90" t="s">
        <v>131</v>
      </c>
      <c r="E78" s="91">
        <f>PRODUCT(E77,(1+D72/100))</f>
        <v>248.1</v>
      </c>
      <c r="F78" s="21"/>
      <c r="G78" s="21"/>
      <c r="M78" s="43"/>
      <c r="N78" s="43"/>
      <c r="O78" s="43"/>
      <c r="P78" s="43"/>
      <c r="Q78" s="43"/>
      <c r="R78" s="43"/>
      <c r="S78" s="43"/>
    </row>
    <row r="79" spans="1:19" s="2" customFormat="1" ht="23.25" customHeight="1">
      <c r="A79" s="71" t="s">
        <v>97</v>
      </c>
      <c r="B79" s="11" t="s">
        <v>179</v>
      </c>
      <c r="C79" s="89"/>
      <c r="D79" s="60"/>
      <c r="E79" s="92">
        <f>(E78*D46)+IF(C20&gt;0,IF(D54&gt;(C20*0.25),E77,E78)*D54,E78*D54)</f>
        <v>0</v>
      </c>
      <c r="F79" s="21"/>
      <c r="G79" s="21"/>
      <c r="H79" s="208"/>
      <c r="I79" s="208"/>
      <c r="J79" s="208"/>
      <c r="K79" s="208"/>
      <c r="M79" s="43"/>
      <c r="N79" s="43"/>
      <c r="O79" s="43"/>
      <c r="P79" s="43"/>
      <c r="Q79" s="43"/>
      <c r="R79" s="43"/>
      <c r="S79" s="43"/>
    </row>
    <row r="80" spans="1:19" s="2" customFormat="1" ht="9.75" customHeight="1">
      <c r="A80" s="105"/>
      <c r="B80" s="106"/>
      <c r="C80" s="107"/>
      <c r="D80" s="108"/>
      <c r="E80" s="109"/>
      <c r="F80" s="21"/>
      <c r="G80" s="21"/>
      <c r="H80" s="110"/>
      <c r="I80" s="110"/>
      <c r="J80" s="110"/>
      <c r="K80" s="110"/>
      <c r="M80" s="43"/>
      <c r="N80" s="43"/>
      <c r="O80" s="43"/>
      <c r="P80" s="43"/>
      <c r="Q80" s="43"/>
      <c r="R80" s="43"/>
      <c r="S80" s="43"/>
    </row>
    <row r="81" spans="1:19" s="2" customFormat="1" ht="12.75">
      <c r="A81" s="174" t="s">
        <v>154</v>
      </c>
      <c r="B81" s="136"/>
      <c r="C81" s="137"/>
      <c r="D81" s="137"/>
      <c r="E81" s="138"/>
      <c r="F81" s="21"/>
      <c r="G81" s="21"/>
      <c r="H81" s="115"/>
      <c r="I81" s="112"/>
      <c r="J81" s="113"/>
      <c r="K81" s="114"/>
      <c r="M81" s="43"/>
      <c r="N81" s="43"/>
      <c r="O81" s="43"/>
      <c r="P81" s="43"/>
      <c r="Q81" s="43"/>
      <c r="R81" s="43"/>
      <c r="S81" s="43"/>
    </row>
    <row r="82" spans="1:19" s="2" customFormat="1" ht="15" customHeight="1">
      <c r="A82" s="242" t="s">
        <v>140</v>
      </c>
      <c r="B82" s="242"/>
      <c r="C82" s="242" t="s">
        <v>141</v>
      </c>
      <c r="D82" s="242"/>
      <c r="E82" s="242"/>
      <c r="F82" s="110"/>
      <c r="G82" s="21"/>
      <c r="H82" s="111"/>
      <c r="I82" s="112"/>
      <c r="J82" s="113"/>
      <c r="K82" s="114"/>
      <c r="M82" s="43"/>
      <c r="N82" s="43"/>
      <c r="O82" s="43"/>
      <c r="P82" s="43"/>
      <c r="Q82" s="43"/>
      <c r="R82" s="43"/>
      <c r="S82" s="43"/>
    </row>
    <row r="83" spans="1:19" s="2" customFormat="1" ht="9.75" customHeight="1">
      <c r="A83" s="124" t="s">
        <v>104</v>
      </c>
      <c r="B83" s="125">
        <v>4.6</v>
      </c>
      <c r="C83" s="227" t="s">
        <v>115</v>
      </c>
      <c r="D83" s="227"/>
      <c r="E83" s="126">
        <v>0</v>
      </c>
      <c r="F83" s="114"/>
      <c r="G83" s="21"/>
      <c r="H83" s="111"/>
      <c r="I83" s="112"/>
      <c r="J83" s="113"/>
      <c r="K83" s="114"/>
      <c r="M83" s="43"/>
      <c r="N83" s="43"/>
      <c r="O83" s="43"/>
      <c r="P83" s="43"/>
      <c r="Q83" s="43"/>
      <c r="R83" s="43"/>
      <c r="S83" s="43"/>
    </row>
    <row r="84" spans="1:19" s="2" customFormat="1" ht="9.75" customHeight="1">
      <c r="A84" s="124" t="s">
        <v>105</v>
      </c>
      <c r="B84" s="125">
        <v>4.7</v>
      </c>
      <c r="C84" s="127" t="s">
        <v>116</v>
      </c>
      <c r="D84" s="127"/>
      <c r="E84" s="128">
        <v>0.2</v>
      </c>
      <c r="F84" s="114"/>
      <c r="G84" s="21"/>
      <c r="H84" s="111"/>
      <c r="I84" s="112"/>
      <c r="J84" s="113"/>
      <c r="K84" s="114"/>
      <c r="M84" s="43"/>
      <c r="N84" s="43"/>
      <c r="O84" s="43"/>
      <c r="P84" s="43"/>
      <c r="Q84" s="43"/>
      <c r="R84" s="43"/>
      <c r="S84" s="43"/>
    </row>
    <row r="85" spans="1:19" s="2" customFormat="1" ht="9.75" customHeight="1">
      <c r="A85" s="124" t="s">
        <v>106</v>
      </c>
      <c r="B85" s="125">
        <v>4.8</v>
      </c>
      <c r="C85" s="127" t="s">
        <v>117</v>
      </c>
      <c r="D85" s="127"/>
      <c r="E85" s="128">
        <v>0.4</v>
      </c>
      <c r="F85" s="116"/>
      <c r="G85" s="21"/>
      <c r="H85" s="111"/>
      <c r="I85" s="112"/>
      <c r="J85" s="113"/>
      <c r="K85" s="114"/>
      <c r="M85" s="43"/>
      <c r="N85" s="43"/>
      <c r="O85" s="43"/>
      <c r="P85" s="43"/>
      <c r="Q85" s="43"/>
      <c r="R85" s="43"/>
      <c r="S85" s="43"/>
    </row>
    <row r="86" spans="1:19" s="2" customFormat="1" ht="9.75" customHeight="1">
      <c r="A86" s="124" t="s">
        <v>107</v>
      </c>
      <c r="B86" s="125">
        <v>4.9</v>
      </c>
      <c r="C86" s="127" t="s">
        <v>118</v>
      </c>
      <c r="D86" s="127"/>
      <c r="E86" s="128">
        <v>1</v>
      </c>
      <c r="F86" s="116"/>
      <c r="G86" s="21"/>
      <c r="H86" s="111"/>
      <c r="I86" s="112"/>
      <c r="J86" s="113"/>
      <c r="K86" s="114"/>
      <c r="M86" s="43"/>
      <c r="N86" s="43"/>
      <c r="O86" s="43"/>
      <c r="P86" s="43"/>
      <c r="Q86" s="43"/>
      <c r="R86" s="43"/>
      <c r="S86" s="43"/>
    </row>
    <row r="87" spans="1:19" s="2" customFormat="1" ht="9.75" customHeight="1">
      <c r="A87" s="124" t="s">
        <v>108</v>
      </c>
      <c r="B87" s="125">
        <v>5</v>
      </c>
      <c r="C87" s="237" t="s">
        <v>119</v>
      </c>
      <c r="D87" s="238"/>
      <c r="E87" s="225">
        <v>2</v>
      </c>
      <c r="F87" s="116"/>
      <c r="G87" s="21"/>
      <c r="H87" s="111"/>
      <c r="I87" s="112"/>
      <c r="J87" s="113"/>
      <c r="K87" s="114"/>
      <c r="M87" s="43"/>
      <c r="N87" s="43"/>
      <c r="O87" s="43"/>
      <c r="P87" s="43"/>
      <c r="Q87" s="43"/>
      <c r="R87" s="43"/>
      <c r="S87" s="43"/>
    </row>
    <row r="88" spans="1:19" s="2" customFormat="1" ht="9.75" customHeight="1">
      <c r="A88" s="124" t="s">
        <v>109</v>
      </c>
      <c r="B88" s="125">
        <v>5.1</v>
      </c>
      <c r="C88" s="239"/>
      <c r="D88" s="240"/>
      <c r="E88" s="226"/>
      <c r="F88" s="241"/>
      <c r="G88" s="21"/>
      <c r="H88" s="111"/>
      <c r="I88" s="112"/>
      <c r="J88" s="113"/>
      <c r="K88" s="114"/>
      <c r="M88" s="43"/>
      <c r="N88" s="43"/>
      <c r="O88" s="43"/>
      <c r="P88" s="43"/>
      <c r="Q88" s="43"/>
      <c r="R88" s="43"/>
      <c r="S88" s="43"/>
    </row>
    <row r="89" spans="1:19" s="2" customFormat="1" ht="12.75" customHeight="1">
      <c r="A89" s="124" t="s">
        <v>110</v>
      </c>
      <c r="B89" s="125">
        <v>5.2</v>
      </c>
      <c r="C89" s="242" t="s">
        <v>142</v>
      </c>
      <c r="D89" s="242"/>
      <c r="E89" s="242"/>
      <c r="F89" s="241"/>
      <c r="G89" s="21"/>
      <c r="H89" s="111"/>
      <c r="I89" s="112"/>
      <c r="J89" s="113"/>
      <c r="K89" s="114"/>
      <c r="M89" s="43"/>
      <c r="N89" s="43"/>
      <c r="O89" s="43"/>
      <c r="P89" s="43"/>
      <c r="Q89" s="43"/>
      <c r="R89" s="43"/>
      <c r="S89" s="43"/>
    </row>
    <row r="90" spans="1:19" s="2" customFormat="1" ht="12.75" customHeight="1">
      <c r="A90" s="124" t="s">
        <v>111</v>
      </c>
      <c r="B90" s="125">
        <v>5.3</v>
      </c>
      <c r="C90" s="127" t="s">
        <v>120</v>
      </c>
      <c r="D90" s="128"/>
      <c r="E90" s="128">
        <v>1</v>
      </c>
      <c r="F90" s="110"/>
      <c r="G90" s="21"/>
      <c r="H90" s="111"/>
      <c r="I90" s="112"/>
      <c r="J90" s="113"/>
      <c r="K90" s="114"/>
      <c r="M90" s="43"/>
      <c r="N90" s="43"/>
      <c r="O90" s="43"/>
      <c r="P90" s="43"/>
      <c r="Q90" s="43"/>
      <c r="R90" s="43"/>
      <c r="S90" s="43"/>
    </row>
    <row r="91" spans="1:19" s="2" customFormat="1" ht="9.75" customHeight="1">
      <c r="A91" s="124" t="s">
        <v>112</v>
      </c>
      <c r="B91" s="125">
        <v>5.4</v>
      </c>
      <c r="C91" s="127" t="s">
        <v>121</v>
      </c>
      <c r="D91" s="128"/>
      <c r="E91" s="128">
        <v>0.75</v>
      </c>
      <c r="F91" s="116"/>
      <c r="G91" s="21"/>
      <c r="H91" s="111"/>
      <c r="I91" s="112"/>
      <c r="J91" s="113"/>
      <c r="K91" s="114"/>
      <c r="M91" s="43"/>
      <c r="N91" s="43"/>
      <c r="O91" s="43"/>
      <c r="P91" s="43"/>
      <c r="Q91" s="43"/>
      <c r="R91" s="43"/>
      <c r="S91" s="43"/>
    </row>
    <row r="92" spans="1:19" s="2" customFormat="1" ht="9.75" customHeight="1">
      <c r="A92" s="124" t="s">
        <v>113</v>
      </c>
      <c r="B92" s="125">
        <v>5.5</v>
      </c>
      <c r="C92" s="127" t="s">
        <v>122</v>
      </c>
      <c r="D92" s="128"/>
      <c r="E92" s="128">
        <v>1</v>
      </c>
      <c r="F92" s="116"/>
      <c r="G92" s="21"/>
      <c r="H92" s="111"/>
      <c r="I92" s="112"/>
      <c r="J92" s="113"/>
      <c r="K92" s="114"/>
      <c r="M92" s="43"/>
      <c r="N92" s="43"/>
      <c r="O92" s="43"/>
      <c r="P92" s="43"/>
      <c r="Q92" s="43"/>
      <c r="R92" s="43"/>
      <c r="S92" s="43"/>
    </row>
    <row r="93" spans="1:19" s="2" customFormat="1" ht="9.75" customHeight="1">
      <c r="A93" s="124" t="s">
        <v>114</v>
      </c>
      <c r="B93" s="125">
        <v>5.6</v>
      </c>
      <c r="C93" s="127" t="s">
        <v>123</v>
      </c>
      <c r="D93" s="128"/>
      <c r="E93" s="128">
        <v>2</v>
      </c>
      <c r="F93" s="116"/>
      <c r="G93" s="21"/>
      <c r="H93" s="111"/>
      <c r="I93" s="112"/>
      <c r="J93" s="113"/>
      <c r="K93" s="114"/>
      <c r="M93" s="43"/>
      <c r="N93" s="43"/>
      <c r="O93" s="43"/>
      <c r="P93" s="43"/>
      <c r="Q93" s="43"/>
      <c r="R93" s="43"/>
      <c r="S93" s="43"/>
    </row>
    <row r="94" spans="1:19" s="2" customFormat="1" ht="9.75" customHeight="1">
      <c r="A94" s="51"/>
      <c r="B94" s="52"/>
      <c r="C94" s="111"/>
      <c r="D94" s="116"/>
      <c r="E94" s="116"/>
      <c r="F94" s="116"/>
      <c r="G94" s="21"/>
      <c r="H94" s="111"/>
      <c r="I94" s="112"/>
      <c r="J94" s="113"/>
      <c r="K94" s="114"/>
      <c r="M94" s="43"/>
      <c r="N94" s="43"/>
      <c r="O94" s="43"/>
      <c r="P94" s="43"/>
      <c r="Q94" s="43"/>
      <c r="R94" s="43"/>
      <c r="S94" s="43"/>
    </row>
    <row r="95" spans="1:19" s="2" customFormat="1" ht="12.75">
      <c r="A95" s="149" t="s">
        <v>144</v>
      </c>
      <c r="B95" s="150"/>
      <c r="C95" s="151"/>
      <c r="D95" s="151"/>
      <c r="E95" s="152"/>
      <c r="F95" s="21"/>
      <c r="G95" s="21"/>
      <c r="H95" s="115"/>
      <c r="I95" s="112"/>
      <c r="J95" s="113"/>
      <c r="K95" s="114"/>
      <c r="M95" s="43"/>
      <c r="N95" s="43"/>
      <c r="O95" s="43"/>
      <c r="P95" s="43"/>
      <c r="Q95" s="43"/>
      <c r="R95" s="43"/>
      <c r="S95" s="43"/>
    </row>
    <row r="96" spans="1:19" s="2" customFormat="1" ht="11.25">
      <c r="A96" s="7" t="s">
        <v>98</v>
      </c>
      <c r="B96" s="65" t="str">
        <f>C72</f>
        <v>I</v>
      </c>
      <c r="C96" s="181"/>
      <c r="D96" s="20"/>
      <c r="E96" s="145"/>
      <c r="F96" s="21"/>
      <c r="G96" s="21"/>
      <c r="H96" s="205" t="s">
        <v>164</v>
      </c>
      <c r="I96" s="206"/>
      <c r="J96" s="206"/>
      <c r="K96" s="207"/>
      <c r="M96" s="43"/>
      <c r="N96" s="43"/>
      <c r="O96" s="43"/>
      <c r="P96" s="43"/>
      <c r="Q96" s="43"/>
      <c r="R96" s="43"/>
      <c r="S96" s="43"/>
    </row>
    <row r="97" spans="1:19" s="2" customFormat="1" ht="11.25">
      <c r="A97" s="7" t="s">
        <v>99</v>
      </c>
      <c r="B97" s="7"/>
      <c r="C97" s="181"/>
      <c r="D97" s="20"/>
      <c r="E97" s="145"/>
      <c r="F97" s="21"/>
      <c r="G97" s="21"/>
      <c r="H97" s="196" t="s">
        <v>165</v>
      </c>
      <c r="I97" s="197"/>
      <c r="J97" s="197"/>
      <c r="K97" s="198"/>
      <c r="M97" s="43"/>
      <c r="N97" s="43"/>
      <c r="O97" s="43"/>
      <c r="P97" s="43"/>
      <c r="Q97" s="43"/>
      <c r="R97" s="43"/>
      <c r="S97" s="43"/>
    </row>
    <row r="98" spans="1:19" s="2" customFormat="1" ht="11.25">
      <c r="A98" s="7" t="s">
        <v>100</v>
      </c>
      <c r="B98" s="7"/>
      <c r="C98" s="181"/>
      <c r="D98" s="20"/>
      <c r="E98" s="153"/>
      <c r="F98" s="21"/>
      <c r="G98" s="21"/>
      <c r="H98" s="205" t="s">
        <v>166</v>
      </c>
      <c r="I98" s="206"/>
      <c r="J98" s="206"/>
      <c r="K98" s="207"/>
      <c r="M98" s="43"/>
      <c r="N98" s="43"/>
      <c r="O98" s="43"/>
      <c r="P98" s="43"/>
      <c r="Q98" s="43"/>
      <c r="R98" s="43"/>
      <c r="S98" s="43"/>
    </row>
    <row r="99" spans="1:19" s="2" customFormat="1" ht="9.75" customHeight="1">
      <c r="A99" s="7" t="s">
        <v>101</v>
      </c>
      <c r="B99" s="7"/>
      <c r="C99" s="187">
        <f>SUM(C96:C98)</f>
        <v>0</v>
      </c>
      <c r="D99" s="20"/>
      <c r="E99" s="145"/>
      <c r="F99" s="21"/>
      <c r="G99" s="21"/>
      <c r="H99" s="115"/>
      <c r="I99" s="112"/>
      <c r="J99" s="261"/>
      <c r="K99" s="241"/>
      <c r="M99" s="43"/>
      <c r="N99" s="43"/>
      <c r="O99" s="43"/>
      <c r="P99" s="43"/>
      <c r="Q99" s="43"/>
      <c r="R99" s="43"/>
      <c r="S99" s="43"/>
    </row>
    <row r="100" spans="1:19" s="2" customFormat="1" ht="11.25">
      <c r="A100" s="7"/>
      <c r="B100" s="7"/>
      <c r="C100" s="7"/>
      <c r="D100" s="20"/>
      <c r="E100" s="154"/>
      <c r="F100" s="32"/>
      <c r="G100" s="21"/>
      <c r="H100" s="115"/>
      <c r="I100" s="112"/>
      <c r="J100" s="261"/>
      <c r="K100" s="241"/>
      <c r="M100" s="43"/>
      <c r="N100" s="43"/>
      <c r="O100" s="43"/>
      <c r="P100" s="43"/>
      <c r="Q100" s="43"/>
      <c r="R100" s="43"/>
      <c r="S100" s="43"/>
    </row>
    <row r="101" spans="1:19" s="2" customFormat="1" ht="15" customHeight="1">
      <c r="A101" s="7" t="s">
        <v>181</v>
      </c>
      <c r="B101" s="7"/>
      <c r="C101" s="101" t="s">
        <v>126</v>
      </c>
      <c r="D101" s="259" t="str">
        <f>IF((E9="NO"),("Esente"),(ROUND(PRODUCT(C99,E79)/100,2)))</f>
        <v>Esente</v>
      </c>
      <c r="E101" s="260"/>
      <c r="F101" s="148"/>
      <c r="G101" s="21"/>
      <c r="H101" s="115"/>
      <c r="I101" s="112"/>
      <c r="J101" s="208"/>
      <c r="K101" s="208"/>
      <c r="M101" s="43"/>
      <c r="N101" s="43"/>
      <c r="O101" s="43"/>
      <c r="P101" s="43"/>
      <c r="Q101" s="43"/>
      <c r="R101" s="43"/>
      <c r="S101" s="43"/>
    </row>
    <row r="102" spans="1:19" s="2" customFormat="1" ht="11.25">
      <c r="A102" s="21"/>
      <c r="B102" s="20"/>
      <c r="C102" s="20"/>
      <c r="D102" s="21"/>
      <c r="E102" s="21"/>
      <c r="F102" s="21"/>
      <c r="G102" s="21"/>
      <c r="H102" s="115"/>
      <c r="I102" s="112"/>
      <c r="J102" s="111"/>
      <c r="K102" s="116"/>
      <c r="M102" s="43"/>
      <c r="N102" s="43"/>
      <c r="O102" s="43"/>
      <c r="P102" s="43"/>
      <c r="Q102" s="43"/>
      <c r="R102" s="43"/>
      <c r="S102" s="43"/>
    </row>
    <row r="103" spans="1:19" s="2" customFormat="1" ht="12">
      <c r="A103" s="155" t="s">
        <v>155</v>
      </c>
      <c r="B103" s="156"/>
      <c r="C103" s="156"/>
      <c r="D103" s="156"/>
      <c r="E103" s="157"/>
      <c r="F103" s="21"/>
      <c r="G103" s="21"/>
      <c r="H103" s="115"/>
      <c r="I103" s="112"/>
      <c r="J103" s="111"/>
      <c r="K103" s="116"/>
      <c r="M103" s="43"/>
      <c r="N103" s="43"/>
      <c r="O103" s="43"/>
      <c r="P103" s="43"/>
      <c r="Q103" s="43"/>
      <c r="R103" s="43"/>
      <c r="S103" s="43"/>
    </row>
    <row r="104" spans="1:19" s="2" customFormat="1" ht="12.75" customHeight="1">
      <c r="A104" s="243" t="s">
        <v>136</v>
      </c>
      <c r="B104" s="243"/>
      <c r="C104" s="129" t="s">
        <v>130</v>
      </c>
      <c r="D104" s="130" t="s">
        <v>135</v>
      </c>
      <c r="E104" s="131">
        <f>'[1]Foglio1'!$G$11</f>
        <v>1.73</v>
      </c>
      <c r="F104" s="21"/>
      <c r="G104" s="21"/>
      <c r="H104" s="115"/>
      <c r="I104" s="112"/>
      <c r="J104" s="111"/>
      <c r="K104" s="116"/>
      <c r="M104" s="43"/>
      <c r="N104" s="43"/>
      <c r="O104" s="43"/>
      <c r="P104" s="43"/>
      <c r="Q104" s="43"/>
      <c r="R104" s="43"/>
      <c r="S104" s="43"/>
    </row>
    <row r="105" spans="1:19" s="2" customFormat="1" ht="12.75">
      <c r="A105" s="243"/>
      <c r="B105" s="243"/>
      <c r="C105" s="132" t="s">
        <v>129</v>
      </c>
      <c r="D105" s="130" t="s">
        <v>135</v>
      </c>
      <c r="E105" s="131">
        <f>'[1]Foglio1'!$G$12</f>
        <v>3.4</v>
      </c>
      <c r="F105" s="21"/>
      <c r="G105" s="21"/>
      <c r="H105" s="115"/>
      <c r="I105" s="112"/>
      <c r="J105" s="111"/>
      <c r="K105" s="116"/>
      <c r="M105" s="43"/>
      <c r="N105" s="43"/>
      <c r="O105" s="43"/>
      <c r="P105" s="43"/>
      <c r="Q105" s="43"/>
      <c r="R105" s="43"/>
      <c r="S105" s="43"/>
    </row>
    <row r="106" spans="1:19" s="2" customFormat="1" ht="15.75">
      <c r="A106" s="243"/>
      <c r="B106" s="243"/>
      <c r="C106" s="132" t="s">
        <v>128</v>
      </c>
      <c r="D106" s="133" t="s">
        <v>135</v>
      </c>
      <c r="E106" s="134">
        <f>SUM(E104:E105)</f>
        <v>5.13</v>
      </c>
      <c r="F106" s="21"/>
      <c r="G106" s="21"/>
      <c r="H106" s="115"/>
      <c r="I106" s="112"/>
      <c r="J106" s="111"/>
      <c r="K106" s="116"/>
      <c r="M106" s="43"/>
      <c r="N106" s="43"/>
      <c r="O106" s="43"/>
      <c r="P106" s="43"/>
      <c r="Q106" s="43"/>
      <c r="R106" s="43"/>
      <c r="S106" s="43"/>
    </row>
    <row r="107" spans="1:19" s="2" customFormat="1" ht="9.75" customHeight="1">
      <c r="A107" s="158"/>
      <c r="B107" s="159"/>
      <c r="C107" s="159"/>
      <c r="D107" s="160"/>
      <c r="E107" s="161"/>
      <c r="F107" s="21"/>
      <c r="G107" s="21"/>
      <c r="H107" s="115"/>
      <c r="I107" s="112"/>
      <c r="J107" s="111"/>
      <c r="K107" s="116"/>
      <c r="M107" s="43"/>
      <c r="N107" s="43"/>
      <c r="O107" s="43"/>
      <c r="P107" s="43"/>
      <c r="Q107" s="43"/>
      <c r="R107" s="43"/>
      <c r="S107" s="43"/>
    </row>
    <row r="108" spans="1:19" s="2" customFormat="1" ht="12.75">
      <c r="A108" s="243" t="s">
        <v>139</v>
      </c>
      <c r="B108" s="243"/>
      <c r="C108" s="129" t="s">
        <v>130</v>
      </c>
      <c r="D108" s="130" t="s">
        <v>135</v>
      </c>
      <c r="E108" s="131">
        <f>'[1]Foglio1'!$G$17</f>
        <v>0.86</v>
      </c>
      <c r="F108" s="21"/>
      <c r="G108" s="21"/>
      <c r="H108" s="115"/>
      <c r="I108" s="112"/>
      <c r="J108" s="111"/>
      <c r="K108" s="116"/>
      <c r="M108" s="43"/>
      <c r="N108" s="43"/>
      <c r="O108" s="43"/>
      <c r="P108" s="43"/>
      <c r="Q108" s="43"/>
      <c r="R108" s="43"/>
      <c r="S108" s="43"/>
    </row>
    <row r="109" spans="1:19" s="2" customFormat="1" ht="12.75">
      <c r="A109" s="243"/>
      <c r="B109" s="243"/>
      <c r="C109" s="132" t="s">
        <v>129</v>
      </c>
      <c r="D109" s="130" t="s">
        <v>135</v>
      </c>
      <c r="E109" s="131">
        <f>'[1]Foglio1'!$G$18</f>
        <v>1.7</v>
      </c>
      <c r="F109" s="21"/>
      <c r="G109" s="21"/>
      <c r="H109" s="115"/>
      <c r="I109" s="112"/>
      <c r="J109" s="111"/>
      <c r="K109" s="116"/>
      <c r="M109" s="43"/>
      <c r="N109" s="43"/>
      <c r="O109" s="43"/>
      <c r="P109" s="43"/>
      <c r="Q109" s="43"/>
      <c r="R109" s="43"/>
      <c r="S109" s="43"/>
    </row>
    <row r="110" spans="1:19" s="2" customFormat="1" ht="15.75">
      <c r="A110" s="243"/>
      <c r="B110" s="243"/>
      <c r="C110" s="132" t="s">
        <v>128</v>
      </c>
      <c r="D110" s="133" t="s">
        <v>135</v>
      </c>
      <c r="E110" s="134">
        <f>SUM(E108:E109)</f>
        <v>2.56</v>
      </c>
      <c r="F110" s="21"/>
      <c r="G110" s="21"/>
      <c r="H110" s="115"/>
      <c r="I110" s="112"/>
      <c r="J110" s="111"/>
      <c r="K110" s="116"/>
      <c r="M110" s="43"/>
      <c r="N110" s="43"/>
      <c r="O110" s="43"/>
      <c r="P110" s="43"/>
      <c r="Q110" s="43"/>
      <c r="R110" s="43"/>
      <c r="S110" s="43"/>
    </row>
    <row r="111" spans="1:19" s="2" customFormat="1" ht="9.75" customHeight="1">
      <c r="A111" s="162"/>
      <c r="B111" s="163"/>
      <c r="C111" s="164"/>
      <c r="D111" s="165"/>
      <c r="E111" s="166"/>
      <c r="F111" s="21"/>
      <c r="G111" s="21"/>
      <c r="H111" s="115"/>
      <c r="I111" s="112"/>
      <c r="J111" s="111"/>
      <c r="K111" s="116"/>
      <c r="M111" s="43"/>
      <c r="N111" s="43"/>
      <c r="O111" s="43"/>
      <c r="P111" s="43"/>
      <c r="Q111" s="43"/>
      <c r="R111" s="43"/>
      <c r="S111" s="43"/>
    </row>
    <row r="112" spans="1:19" s="2" customFormat="1" ht="15.75">
      <c r="A112" s="213" t="s">
        <v>137</v>
      </c>
      <c r="B112" s="213"/>
      <c r="C112" s="132" t="s">
        <v>129</v>
      </c>
      <c r="D112" s="133" t="s">
        <v>135</v>
      </c>
      <c r="E112" s="134">
        <f>'[1]Foglio1'!$G$24</f>
        <v>3.4</v>
      </c>
      <c r="F112" s="21"/>
      <c r="G112" s="21"/>
      <c r="H112" s="115"/>
      <c r="I112" s="112"/>
      <c r="J112" s="111"/>
      <c r="K112" s="116"/>
      <c r="M112" s="43"/>
      <c r="N112" s="43"/>
      <c r="O112" s="43"/>
      <c r="P112" s="43"/>
      <c r="Q112" s="43"/>
      <c r="R112" s="43"/>
      <c r="S112" s="43"/>
    </row>
    <row r="113" spans="1:19" s="2" customFormat="1" ht="9.75" customHeight="1">
      <c r="A113" s="167"/>
      <c r="B113" s="168"/>
      <c r="C113" s="169"/>
      <c r="D113" s="165"/>
      <c r="E113" s="166"/>
      <c r="F113" s="21"/>
      <c r="G113" s="21"/>
      <c r="H113" s="115"/>
      <c r="I113" s="112"/>
      <c r="J113" s="111"/>
      <c r="K113" s="116"/>
      <c r="M113" s="43"/>
      <c r="N113" s="43"/>
      <c r="O113" s="43"/>
      <c r="P113" s="43"/>
      <c r="Q113" s="43"/>
      <c r="R113" s="43"/>
      <c r="S113" s="43"/>
    </row>
    <row r="114" spans="1:19" s="2" customFormat="1" ht="15.75">
      <c r="A114" s="213" t="s">
        <v>183</v>
      </c>
      <c r="B114" s="213"/>
      <c r="C114" s="132" t="s">
        <v>129</v>
      </c>
      <c r="D114" s="133" t="s">
        <v>135</v>
      </c>
      <c r="E114" s="134">
        <f>'[1]Foglio1'!$G$37</f>
        <v>1.22</v>
      </c>
      <c r="F114" s="21"/>
      <c r="G114" s="21"/>
      <c r="H114" s="115"/>
      <c r="I114" s="112"/>
      <c r="J114" s="111"/>
      <c r="K114" s="116"/>
      <c r="M114" s="43"/>
      <c r="N114" s="43"/>
      <c r="O114" s="43"/>
      <c r="P114" s="43"/>
      <c r="Q114" s="43"/>
      <c r="R114" s="43"/>
      <c r="S114" s="43"/>
    </row>
    <row r="115" spans="1:19" s="2" customFormat="1" ht="9.75" customHeight="1">
      <c r="A115" s="158"/>
      <c r="B115" s="159"/>
      <c r="C115" s="170"/>
      <c r="D115" s="171"/>
      <c r="E115" s="161"/>
      <c r="F115" s="21"/>
      <c r="G115" s="21"/>
      <c r="H115" s="115"/>
      <c r="I115" s="112"/>
      <c r="J115" s="111"/>
      <c r="K115" s="116"/>
      <c r="M115" s="43"/>
      <c r="N115" s="43"/>
      <c r="O115" s="43"/>
      <c r="P115" s="43"/>
      <c r="Q115" s="43"/>
      <c r="R115" s="43"/>
      <c r="S115" s="43"/>
    </row>
    <row r="116" spans="1:19" s="2" customFormat="1" ht="15.75">
      <c r="A116" s="213" t="s">
        <v>132</v>
      </c>
      <c r="B116" s="213"/>
      <c r="C116" s="132" t="s">
        <v>133</v>
      </c>
      <c r="D116" s="133" t="s">
        <v>135</v>
      </c>
      <c r="E116" s="135">
        <f>'[1]Foglio1'!$G$31</f>
        <v>6.89</v>
      </c>
      <c r="F116" s="21"/>
      <c r="G116" s="21"/>
      <c r="H116" s="115"/>
      <c r="I116" s="112"/>
      <c r="J116" s="111"/>
      <c r="K116" s="116"/>
      <c r="M116" s="43"/>
      <c r="N116" s="43"/>
      <c r="O116" s="43"/>
      <c r="P116" s="43"/>
      <c r="Q116" s="43"/>
      <c r="R116" s="43"/>
      <c r="S116" s="43"/>
    </row>
    <row r="117" spans="1:19" s="2" customFormat="1" ht="11.25">
      <c r="A117" s="21"/>
      <c r="B117" s="20"/>
      <c r="C117" s="20"/>
      <c r="D117" s="21"/>
      <c r="E117" s="21"/>
      <c r="F117" s="21"/>
      <c r="G117" s="21"/>
      <c r="H117" s="115"/>
      <c r="I117" s="112"/>
      <c r="J117" s="111"/>
      <c r="K117" s="116"/>
      <c r="M117" s="43"/>
      <c r="N117" s="43"/>
      <c r="O117" s="43"/>
      <c r="P117" s="43"/>
      <c r="Q117" s="43"/>
      <c r="R117" s="43"/>
      <c r="S117" s="43"/>
    </row>
    <row r="118" spans="1:19" s="2" customFormat="1" ht="12.75">
      <c r="A118" s="149" t="s">
        <v>145</v>
      </c>
      <c r="B118" s="141"/>
      <c r="C118" s="141"/>
      <c r="D118" s="141"/>
      <c r="E118" s="142"/>
      <c r="F118" s="21"/>
      <c r="G118" s="21"/>
      <c r="H118" s="115"/>
      <c r="I118" s="112"/>
      <c r="J118" s="111"/>
      <c r="K118" s="116"/>
      <c r="M118" s="43"/>
      <c r="N118" s="43"/>
      <c r="O118" s="43"/>
      <c r="P118" s="43"/>
      <c r="Q118" s="43"/>
      <c r="R118" s="43"/>
      <c r="S118" s="43"/>
    </row>
    <row r="119" spans="1:19" s="2" customFormat="1" ht="11.25">
      <c r="A119" s="7" t="s">
        <v>156</v>
      </c>
      <c r="B119" s="83"/>
      <c r="C119" s="177"/>
      <c r="D119" s="84"/>
      <c r="E119" s="145"/>
      <c r="F119" s="21"/>
      <c r="G119" s="21"/>
      <c r="H119" s="205" t="s">
        <v>176</v>
      </c>
      <c r="I119" s="206"/>
      <c r="J119" s="206"/>
      <c r="K119" s="206"/>
      <c r="L119" s="207"/>
      <c r="M119" s="43"/>
      <c r="N119" s="43"/>
      <c r="O119" s="43"/>
      <c r="P119" s="43"/>
      <c r="Q119" s="43"/>
      <c r="R119" s="43"/>
      <c r="S119" s="43"/>
    </row>
    <row r="120" spans="1:19" s="2" customFormat="1" ht="11.25">
      <c r="A120" s="7" t="s">
        <v>102</v>
      </c>
      <c r="B120" s="83"/>
      <c r="C120" s="182"/>
      <c r="D120" s="85"/>
      <c r="E120" s="145"/>
      <c r="F120" s="21"/>
      <c r="G120" s="21"/>
      <c r="H120" s="205" t="s">
        <v>167</v>
      </c>
      <c r="I120" s="206"/>
      <c r="J120" s="206"/>
      <c r="K120" s="206"/>
      <c r="L120" s="207"/>
      <c r="M120" s="43"/>
      <c r="N120" s="43"/>
      <c r="O120" s="43"/>
      <c r="P120" s="43"/>
      <c r="Q120" s="43"/>
      <c r="R120" s="43"/>
      <c r="S120" s="43"/>
    </row>
    <row r="121" spans="1:19" s="2" customFormat="1" ht="12">
      <c r="A121" s="257" t="s">
        <v>157</v>
      </c>
      <c r="B121" s="258"/>
      <c r="C121" s="183"/>
      <c r="D121" s="86"/>
      <c r="E121" s="145"/>
      <c r="F121" s="21"/>
      <c r="G121" s="21"/>
      <c r="H121" s="205" t="s">
        <v>168</v>
      </c>
      <c r="I121" s="206"/>
      <c r="J121" s="206"/>
      <c r="K121" s="206"/>
      <c r="L121" s="207"/>
      <c r="M121" s="43"/>
      <c r="N121" s="43"/>
      <c r="O121" s="43"/>
      <c r="P121" s="43"/>
      <c r="Q121" s="43"/>
      <c r="R121" s="43"/>
      <c r="S121" s="43"/>
    </row>
    <row r="122" spans="1:19" s="2" customFormat="1" ht="12.75">
      <c r="A122" s="12"/>
      <c r="B122" s="12"/>
      <c r="C122" s="12"/>
      <c r="D122" s="20"/>
      <c r="E122" s="154"/>
      <c r="F122" s="32"/>
      <c r="G122" s="21"/>
      <c r="H122" s="51"/>
      <c r="I122" s="52"/>
      <c r="M122" s="43"/>
      <c r="N122" s="43"/>
      <c r="O122" s="43"/>
      <c r="P122" s="43"/>
      <c r="Q122" s="43"/>
      <c r="R122" s="43"/>
      <c r="S122" s="43"/>
    </row>
    <row r="123" spans="1:19" s="2" customFormat="1" ht="15" customHeight="1">
      <c r="A123" s="7" t="s">
        <v>103</v>
      </c>
      <c r="B123" s="7"/>
      <c r="C123" s="102" t="s">
        <v>126</v>
      </c>
      <c r="D123" s="259" t="str">
        <f>IF((E9="NO"),("Esente"),(ROUND(PRODUCT(C121,C119),2)))</f>
        <v>Esente</v>
      </c>
      <c r="E123" s="260"/>
      <c r="F123" s="148"/>
      <c r="G123" s="21"/>
      <c r="H123" s="5"/>
      <c r="M123" s="43"/>
      <c r="N123" s="43"/>
      <c r="O123" s="43"/>
      <c r="P123" s="43"/>
      <c r="Q123" s="43"/>
      <c r="R123" s="43"/>
      <c r="S123" s="43"/>
    </row>
    <row r="124" spans="1:19" s="191" customFormat="1" ht="15" customHeight="1">
      <c r="A124" s="111"/>
      <c r="B124" s="111"/>
      <c r="C124" s="189"/>
      <c r="D124" s="190"/>
      <c r="E124" s="190"/>
      <c r="F124" s="148"/>
      <c r="H124" s="111"/>
      <c r="M124" s="192"/>
      <c r="N124" s="192"/>
      <c r="O124" s="192"/>
      <c r="P124" s="192"/>
      <c r="Q124" s="192"/>
      <c r="R124" s="192"/>
      <c r="S124" s="192"/>
    </row>
    <row r="125" spans="1:12" s="73" customFormat="1" ht="15" customHeight="1">
      <c r="A125" s="254" t="s">
        <v>146</v>
      </c>
      <c r="B125" s="255"/>
      <c r="C125" s="255"/>
      <c r="D125" s="255"/>
      <c r="E125" s="256"/>
      <c r="F125" s="75"/>
      <c r="H125" s="262"/>
      <c r="I125" s="262"/>
      <c r="J125" s="117"/>
      <c r="K125" s="118"/>
      <c r="L125" s="119"/>
    </row>
    <row r="126" spans="1:12" s="74" customFormat="1" ht="12.75">
      <c r="A126" s="263" t="s">
        <v>188</v>
      </c>
      <c r="B126" s="264"/>
      <c r="C126" s="103" t="s">
        <v>127</v>
      </c>
      <c r="D126" s="265" t="str">
        <f>IF((E9="NO"),D101,IF((E10="SI"),(D101*0.5),(D101)))</f>
        <v>Esente</v>
      </c>
      <c r="E126" s="265"/>
      <c r="F126" s="76"/>
      <c r="H126" s="262"/>
      <c r="I126" s="262"/>
      <c r="J126" s="98"/>
      <c r="K126" s="118"/>
      <c r="L126" s="119"/>
    </row>
    <row r="127" spans="1:12" s="74" customFormat="1" ht="12.75" customHeight="1">
      <c r="A127" s="263" t="s">
        <v>189</v>
      </c>
      <c r="B127" s="264"/>
      <c r="C127" s="103" t="s">
        <v>127</v>
      </c>
      <c r="D127" s="265" t="str">
        <f>IF((E9="NO"),D123,IF((E10="SI"),(D123*0.5),(D123)))</f>
        <v>Esente</v>
      </c>
      <c r="E127" s="265"/>
      <c r="F127" s="76"/>
      <c r="H127" s="262"/>
      <c r="I127" s="262"/>
      <c r="J127" s="98"/>
      <c r="K127" s="99"/>
      <c r="L127" s="100"/>
    </row>
    <row r="128" spans="1:12" s="74" customFormat="1" ht="18">
      <c r="A128" s="244" t="s">
        <v>147</v>
      </c>
      <c r="B128" s="244"/>
      <c r="C128" s="104" t="s">
        <v>127</v>
      </c>
      <c r="D128" s="245">
        <f>SUM(D126:E127)</f>
        <v>0</v>
      </c>
      <c r="E128" s="245"/>
      <c r="F128" s="77"/>
      <c r="H128" s="98"/>
      <c r="I128" s="98"/>
      <c r="J128" s="98"/>
      <c r="K128" s="120"/>
      <c r="L128" s="121"/>
    </row>
    <row r="129" spans="1:12" s="74" customFormat="1" ht="12.75" customHeight="1">
      <c r="A129" s="201"/>
      <c r="B129" s="201"/>
      <c r="C129" s="202"/>
      <c r="D129" s="203"/>
      <c r="E129" s="203"/>
      <c r="F129" s="95"/>
      <c r="H129" s="98"/>
      <c r="I129" s="98"/>
      <c r="J129" s="98"/>
      <c r="K129" s="120"/>
      <c r="L129" s="121"/>
    </row>
    <row r="130" spans="1:12" s="74" customFormat="1" ht="28.5" customHeight="1">
      <c r="A130" s="272" t="s">
        <v>185</v>
      </c>
      <c r="B130" s="273"/>
      <c r="C130" s="274"/>
      <c r="D130" s="172" t="str">
        <f>IF(D128&lt;=1000,"NO","SI")</f>
        <v>NO</v>
      </c>
      <c r="E130" s="173"/>
      <c r="F130" s="78"/>
      <c r="H130" s="262"/>
      <c r="I130" s="262"/>
      <c r="J130" s="117"/>
      <c r="K130" s="118"/>
      <c r="L130" s="119"/>
    </row>
    <row r="131" spans="1:12" s="74" customFormat="1" ht="15" customHeight="1">
      <c r="A131" s="271" t="s">
        <v>138</v>
      </c>
      <c r="B131" s="271"/>
      <c r="C131" s="268"/>
      <c r="D131" s="269"/>
      <c r="E131" s="269"/>
      <c r="F131" s="79"/>
      <c r="H131" s="262"/>
      <c r="I131" s="262"/>
      <c r="J131" s="98"/>
      <c r="K131" s="118"/>
      <c r="L131" s="119"/>
    </row>
    <row r="132" spans="1:12" s="74" customFormat="1" ht="15.75" customHeight="1">
      <c r="A132" s="264" t="s">
        <v>134</v>
      </c>
      <c r="B132" s="264"/>
      <c r="C132" s="104" t="s">
        <v>127</v>
      </c>
      <c r="D132" s="245">
        <f>IF(D128&lt;=1000,0,D128/6)</f>
        <v>0</v>
      </c>
      <c r="E132" s="245"/>
      <c r="F132" s="80"/>
      <c r="H132" s="262"/>
      <c r="I132" s="262"/>
      <c r="J132" s="98"/>
      <c r="K132" s="99"/>
      <c r="L132" s="100"/>
    </row>
    <row r="133" spans="1:12" s="74" customFormat="1" ht="12.75" customHeight="1">
      <c r="A133" s="96"/>
      <c r="B133" s="96"/>
      <c r="C133" s="93"/>
      <c r="D133" s="94"/>
      <c r="E133" s="94"/>
      <c r="F133" s="80"/>
      <c r="H133" s="97"/>
      <c r="I133" s="97"/>
      <c r="J133" s="98"/>
      <c r="K133" s="99"/>
      <c r="L133" s="100"/>
    </row>
    <row r="134" spans="1:12" s="74" customFormat="1" ht="15.75">
      <c r="A134" s="270" t="s">
        <v>125</v>
      </c>
      <c r="B134" s="270"/>
      <c r="C134" s="270"/>
      <c r="D134" s="270"/>
      <c r="E134" s="270"/>
      <c r="F134" s="79"/>
      <c r="H134" s="98"/>
      <c r="I134" s="98"/>
      <c r="J134" s="98"/>
      <c r="K134" s="120"/>
      <c r="L134" s="121"/>
    </row>
    <row r="135" spans="1:12" s="74" customFormat="1" ht="12.75" customHeight="1">
      <c r="A135" s="264" t="s">
        <v>148</v>
      </c>
      <c r="B135" s="264"/>
      <c r="C135" s="103" t="s">
        <v>127</v>
      </c>
      <c r="D135" s="265">
        <f>IF(D128&lt;=1000,0,D128-D132)</f>
        <v>0</v>
      </c>
      <c r="E135" s="265"/>
      <c r="F135" s="81"/>
      <c r="H135" s="275"/>
      <c r="I135" s="275"/>
      <c r="J135" s="98"/>
      <c r="K135" s="99"/>
      <c r="L135" s="100"/>
    </row>
    <row r="136" spans="1:12" s="74" customFormat="1" ht="12.75" customHeight="1">
      <c r="A136" s="264" t="s">
        <v>149</v>
      </c>
      <c r="B136" s="264"/>
      <c r="C136" s="103" t="s">
        <v>127</v>
      </c>
      <c r="D136" s="265">
        <f>ROUND(PRODUCT(D135)*0.4,2)</f>
        <v>0</v>
      </c>
      <c r="E136" s="265"/>
      <c r="F136" s="81"/>
      <c r="H136" s="275"/>
      <c r="I136" s="275"/>
      <c r="J136" s="98"/>
      <c r="K136" s="99"/>
      <c r="L136" s="100"/>
    </row>
    <row r="137" spans="1:12" s="74" customFormat="1" ht="18">
      <c r="A137" s="266" t="s">
        <v>150</v>
      </c>
      <c r="B137" s="267"/>
      <c r="C137" s="104" t="s">
        <v>127</v>
      </c>
      <c r="D137" s="245">
        <f>SUM(D135:D136)</f>
        <v>0</v>
      </c>
      <c r="E137" s="245"/>
      <c r="F137" s="82"/>
      <c r="H137" s="98"/>
      <c r="I137" s="98"/>
      <c r="J137" s="98"/>
      <c r="K137" s="122"/>
      <c r="L137" s="121"/>
    </row>
    <row r="138" spans="1:19" s="2" customFormat="1" ht="15.75">
      <c r="A138" s="28"/>
      <c r="B138" s="28"/>
      <c r="C138" s="28"/>
      <c r="D138" s="28"/>
      <c r="E138" s="28"/>
      <c r="F138" s="186"/>
      <c r="G138" s="20"/>
      <c r="H138" s="275"/>
      <c r="I138" s="275"/>
      <c r="J138" s="98"/>
      <c r="K138" s="99"/>
      <c r="L138" s="123"/>
      <c r="M138" s="43"/>
      <c r="N138" s="43"/>
      <c r="O138" s="43"/>
      <c r="P138" s="43"/>
      <c r="Q138" s="43"/>
      <c r="R138" s="43"/>
      <c r="S138" s="43"/>
    </row>
    <row r="139" spans="1:19" s="2" customFormat="1" ht="12.75">
      <c r="A139" s="184" t="s">
        <v>169</v>
      </c>
      <c r="B139" s="185"/>
      <c r="C139" s="28"/>
      <c r="D139" s="28"/>
      <c r="E139" s="28"/>
      <c r="F139" s="28"/>
      <c r="G139" s="20"/>
      <c r="H139" s="20"/>
      <c r="M139" s="43"/>
      <c r="N139" s="43"/>
      <c r="O139" s="43"/>
      <c r="P139" s="43"/>
      <c r="Q139" s="43"/>
      <c r="R139" s="43"/>
      <c r="S139" s="43"/>
    </row>
    <row r="140" spans="1:19" s="2" customFormat="1" ht="11.25">
      <c r="A140" s="29"/>
      <c r="B140" s="30"/>
      <c r="C140" s="30"/>
      <c r="D140" s="30"/>
      <c r="E140" s="30"/>
      <c r="F140" s="30"/>
      <c r="G140" s="20"/>
      <c r="H140" s="20"/>
      <c r="M140" s="43"/>
      <c r="N140" s="43"/>
      <c r="O140" s="43"/>
      <c r="P140" s="43"/>
      <c r="Q140" s="43"/>
      <c r="R140" s="43"/>
      <c r="S140" s="43"/>
    </row>
    <row r="141" spans="1:19" s="2" customFormat="1" ht="11.25">
      <c r="A141" s="18"/>
      <c r="B141" s="18"/>
      <c r="C141" s="18"/>
      <c r="D141" s="18"/>
      <c r="E141" s="18"/>
      <c r="F141" s="18"/>
      <c r="G141" s="20"/>
      <c r="H141" s="20"/>
      <c r="M141" s="43"/>
      <c r="N141" s="43"/>
      <c r="O141" s="43"/>
      <c r="P141" s="43"/>
      <c r="Q141" s="43"/>
      <c r="R141" s="43"/>
      <c r="S141" s="43"/>
    </row>
    <row r="142" spans="1:19" s="2" customFormat="1" ht="11.25">
      <c r="A142" s="18"/>
      <c r="B142" s="18"/>
      <c r="C142" s="18"/>
      <c r="D142" s="18"/>
      <c r="E142" s="18"/>
      <c r="F142" s="18"/>
      <c r="G142" s="20"/>
      <c r="H142" s="20"/>
      <c r="M142" s="43"/>
      <c r="N142" s="43"/>
      <c r="O142" s="43"/>
      <c r="P142" s="43"/>
      <c r="Q142" s="43"/>
      <c r="R142" s="43"/>
      <c r="S142" s="43"/>
    </row>
    <row r="143" spans="1:19" s="2" customFormat="1" ht="11.25">
      <c r="A143" s="18"/>
      <c r="B143" s="18"/>
      <c r="C143" s="18"/>
      <c r="D143" s="18"/>
      <c r="E143" s="18"/>
      <c r="F143" s="18"/>
      <c r="G143" s="20"/>
      <c r="H143" s="20"/>
      <c r="M143" s="43"/>
      <c r="N143" s="43"/>
      <c r="O143" s="43"/>
      <c r="P143" s="43"/>
      <c r="Q143" s="43"/>
      <c r="R143" s="43"/>
      <c r="S143" s="43"/>
    </row>
    <row r="144" spans="1:19" s="2" customFormat="1" ht="11.25">
      <c r="A144" s="18"/>
      <c r="B144" s="18"/>
      <c r="C144" s="18"/>
      <c r="D144" s="18"/>
      <c r="E144" s="18"/>
      <c r="F144" s="18"/>
      <c r="G144" s="20"/>
      <c r="H144" s="20"/>
      <c r="M144" s="43"/>
      <c r="N144" s="43"/>
      <c r="O144" s="43"/>
      <c r="P144" s="43"/>
      <c r="Q144" s="43"/>
      <c r="R144" s="43"/>
      <c r="S144" s="43"/>
    </row>
    <row r="145" spans="1:19" s="2" customFormat="1" ht="11.25">
      <c r="A145" s="18"/>
      <c r="B145" s="18"/>
      <c r="C145" s="18"/>
      <c r="D145" s="18"/>
      <c r="E145" s="18"/>
      <c r="F145" s="18"/>
      <c r="G145" s="20"/>
      <c r="H145" s="20"/>
      <c r="M145" s="43"/>
      <c r="N145" s="43"/>
      <c r="O145" s="43"/>
      <c r="P145" s="43"/>
      <c r="Q145" s="43"/>
      <c r="R145" s="43"/>
      <c r="S145" s="43"/>
    </row>
    <row r="146" spans="1:19" s="2" customFormat="1" ht="11.25">
      <c r="A146" s="20"/>
      <c r="B146" s="31"/>
      <c r="C146" s="18"/>
      <c r="D146" s="20"/>
      <c r="E146" s="20"/>
      <c r="F146" s="31"/>
      <c r="G146" s="32"/>
      <c r="H146" s="20"/>
      <c r="M146" s="43"/>
      <c r="N146" s="43"/>
      <c r="O146" s="43"/>
      <c r="P146" s="43"/>
      <c r="Q146" s="43"/>
      <c r="R146" s="43"/>
      <c r="S146" s="43"/>
    </row>
    <row r="147" spans="1:19" s="2" customFormat="1" ht="11.25">
      <c r="A147" s="20"/>
      <c r="B147" s="20"/>
      <c r="C147" s="20"/>
      <c r="D147" s="20"/>
      <c r="E147" s="20"/>
      <c r="F147" s="20"/>
      <c r="G147" s="20"/>
      <c r="H147" s="20"/>
      <c r="M147" s="43"/>
      <c r="N147" s="43"/>
      <c r="O147" s="43"/>
      <c r="P147" s="43"/>
      <c r="Q147" s="43"/>
      <c r="R147" s="43"/>
      <c r="S147" s="43"/>
    </row>
    <row r="148" spans="1:19" s="2" customFormat="1" ht="12.75">
      <c r="A148" s="22"/>
      <c r="B148" s="23"/>
      <c r="C148" s="20"/>
      <c r="D148" s="20"/>
      <c r="E148" s="20"/>
      <c r="F148" s="20"/>
      <c r="G148" s="20"/>
      <c r="H148" s="20"/>
      <c r="M148" s="43"/>
      <c r="N148" s="43"/>
      <c r="O148" s="43"/>
      <c r="P148" s="43"/>
      <c r="Q148" s="43"/>
      <c r="R148" s="43"/>
      <c r="S148" s="43"/>
    </row>
    <row r="149" spans="1:19" s="2" customFormat="1" ht="11.25">
      <c r="A149" s="20"/>
      <c r="B149" s="28"/>
      <c r="C149" s="28"/>
      <c r="D149" s="20"/>
      <c r="E149" s="20"/>
      <c r="F149" s="20"/>
      <c r="G149" s="20"/>
      <c r="H149" s="20"/>
      <c r="M149" s="43"/>
      <c r="N149" s="43"/>
      <c r="O149" s="43"/>
      <c r="P149" s="43"/>
      <c r="Q149" s="43"/>
      <c r="R149" s="43"/>
      <c r="S149" s="43"/>
    </row>
    <row r="150" spans="1:19" s="2" customFormat="1" ht="11.25">
      <c r="A150" s="20"/>
      <c r="B150" s="30"/>
      <c r="C150" s="30"/>
      <c r="D150" s="20"/>
      <c r="E150" s="20"/>
      <c r="F150" s="20"/>
      <c r="G150" s="20"/>
      <c r="H150" s="20"/>
      <c r="M150" s="43"/>
      <c r="N150" s="43"/>
      <c r="O150" s="43"/>
      <c r="P150" s="43"/>
      <c r="Q150" s="43"/>
      <c r="R150" s="43"/>
      <c r="S150" s="43"/>
    </row>
    <row r="151" spans="1:19" s="2" customFormat="1" ht="12.75">
      <c r="A151" s="33"/>
      <c r="B151" s="34"/>
      <c r="C151" s="18"/>
      <c r="D151" s="20"/>
      <c r="E151" s="20"/>
      <c r="F151" s="20"/>
      <c r="G151" s="20"/>
      <c r="H151" s="20"/>
      <c r="M151" s="43"/>
      <c r="N151" s="43"/>
      <c r="O151" s="43"/>
      <c r="P151" s="43"/>
      <c r="Q151" s="43"/>
      <c r="R151" s="43"/>
      <c r="S151" s="43"/>
    </row>
    <row r="152" spans="1:19" s="2" customFormat="1" ht="12.75">
      <c r="A152" s="33"/>
      <c r="B152" s="34"/>
      <c r="C152" s="18"/>
      <c r="D152" s="20"/>
      <c r="E152" s="20"/>
      <c r="F152" s="20"/>
      <c r="G152" s="20"/>
      <c r="H152" s="20"/>
      <c r="M152" s="43"/>
      <c r="N152" s="43"/>
      <c r="O152" s="43"/>
      <c r="P152" s="43"/>
      <c r="Q152" s="43"/>
      <c r="R152" s="43"/>
      <c r="S152" s="43"/>
    </row>
    <row r="153" spans="1:19" s="2" customFormat="1" ht="12.75">
      <c r="A153" s="33"/>
      <c r="B153" s="34"/>
      <c r="C153" s="18"/>
      <c r="D153" s="20"/>
      <c r="E153" s="20"/>
      <c r="F153" s="20"/>
      <c r="G153" s="20"/>
      <c r="H153" s="20"/>
      <c r="M153" s="43"/>
      <c r="N153" s="43"/>
      <c r="O153" s="43"/>
      <c r="P153" s="43"/>
      <c r="Q153" s="43"/>
      <c r="R153" s="43"/>
      <c r="S153" s="43"/>
    </row>
    <row r="154" spans="1:19" s="2" customFormat="1" ht="12.75">
      <c r="A154" s="33"/>
      <c r="B154" s="34"/>
      <c r="C154" s="18"/>
      <c r="D154" s="20"/>
      <c r="E154" s="20"/>
      <c r="F154" s="20"/>
      <c r="G154" s="20"/>
      <c r="H154" s="20"/>
      <c r="M154" s="43"/>
      <c r="N154" s="43"/>
      <c r="O154" s="43"/>
      <c r="P154" s="43"/>
      <c r="Q154" s="43"/>
      <c r="R154" s="43"/>
      <c r="S154" s="43"/>
    </row>
    <row r="155" spans="1:19" s="2" customFormat="1" ht="11.25">
      <c r="A155" s="20"/>
      <c r="B155" s="35"/>
      <c r="C155" s="18"/>
      <c r="D155" s="35"/>
      <c r="E155" s="36"/>
      <c r="F155" s="20"/>
      <c r="G155" s="20"/>
      <c r="H155" s="20"/>
      <c r="M155" s="43"/>
      <c r="N155" s="43"/>
      <c r="O155" s="43"/>
      <c r="P155" s="43"/>
      <c r="Q155" s="43"/>
      <c r="R155" s="43"/>
      <c r="S155" s="43"/>
    </row>
    <row r="156" spans="1:19" s="2" customFormat="1" ht="11.25">
      <c r="A156" s="20"/>
      <c r="B156" s="20"/>
      <c r="C156" s="20"/>
      <c r="D156" s="20"/>
      <c r="E156" s="20"/>
      <c r="F156" s="20"/>
      <c r="G156" s="20"/>
      <c r="H156" s="20"/>
      <c r="M156" s="43"/>
      <c r="N156" s="43"/>
      <c r="O156" s="43"/>
      <c r="P156" s="43"/>
      <c r="Q156" s="43"/>
      <c r="R156" s="43"/>
      <c r="S156" s="43"/>
    </row>
    <row r="157" spans="1:19" s="2" customFormat="1" ht="12.75">
      <c r="A157" s="22"/>
      <c r="B157" s="20"/>
      <c r="C157" s="20"/>
      <c r="D157" s="20"/>
      <c r="E157" s="20"/>
      <c r="F157" s="20"/>
      <c r="G157" s="20"/>
      <c r="H157" s="20"/>
      <c r="M157" s="43"/>
      <c r="N157" s="43"/>
      <c r="O157" s="43"/>
      <c r="P157" s="43"/>
      <c r="Q157" s="43"/>
      <c r="R157" s="43"/>
      <c r="S157" s="43"/>
    </row>
    <row r="158" spans="1:19" s="2" customFormat="1" ht="11.25">
      <c r="A158" s="34"/>
      <c r="B158" s="34"/>
      <c r="C158" s="34"/>
      <c r="D158" s="20"/>
      <c r="E158" s="20"/>
      <c r="F158" s="20"/>
      <c r="G158" s="20"/>
      <c r="H158" s="20"/>
      <c r="M158" s="43"/>
      <c r="N158" s="43"/>
      <c r="O158" s="43"/>
      <c r="P158" s="43"/>
      <c r="Q158" s="43"/>
      <c r="R158" s="43"/>
      <c r="S158" s="43"/>
    </row>
    <row r="159" spans="1:19" s="2" customFormat="1" ht="12.75">
      <c r="A159" s="30"/>
      <c r="B159" s="30"/>
      <c r="C159" s="30"/>
      <c r="D159" s="20"/>
      <c r="E159" s="19"/>
      <c r="F159" s="19"/>
      <c r="G159" s="19"/>
      <c r="H159" s="20"/>
      <c r="M159" s="43"/>
      <c r="N159" s="43"/>
      <c r="O159" s="43"/>
      <c r="P159" s="43"/>
      <c r="Q159" s="43"/>
      <c r="R159" s="43"/>
      <c r="S159" s="43"/>
    </row>
    <row r="160" spans="1:19" s="2" customFormat="1" ht="11.25">
      <c r="A160" s="20"/>
      <c r="B160" s="20"/>
      <c r="C160" s="20"/>
      <c r="D160" s="20"/>
      <c r="E160" s="20"/>
      <c r="F160" s="20"/>
      <c r="G160" s="20"/>
      <c r="H160" s="20"/>
      <c r="M160" s="43"/>
      <c r="N160" s="43"/>
      <c r="O160" s="43"/>
      <c r="P160" s="43"/>
      <c r="Q160" s="43"/>
      <c r="R160" s="43"/>
      <c r="S160" s="43"/>
    </row>
    <row r="161" spans="1:19" s="2" customFormat="1" ht="11.25">
      <c r="A161" s="20"/>
      <c r="B161" s="20"/>
      <c r="C161" s="20"/>
      <c r="D161" s="20"/>
      <c r="E161" s="20"/>
      <c r="F161" s="20"/>
      <c r="G161" s="20"/>
      <c r="H161" s="20"/>
      <c r="M161" s="43"/>
      <c r="N161" s="43"/>
      <c r="O161" s="43"/>
      <c r="P161" s="43"/>
      <c r="Q161" s="43"/>
      <c r="R161" s="43"/>
      <c r="S161" s="43"/>
    </row>
    <row r="162" spans="1:19" s="2" customFormat="1" ht="11.25">
      <c r="A162" s="20"/>
      <c r="B162" s="20"/>
      <c r="C162" s="20"/>
      <c r="D162" s="20"/>
      <c r="E162" s="20"/>
      <c r="F162" s="20"/>
      <c r="G162" s="20"/>
      <c r="H162" s="20"/>
      <c r="M162" s="43"/>
      <c r="N162" s="43"/>
      <c r="O162" s="43"/>
      <c r="P162" s="43"/>
      <c r="Q162" s="43"/>
      <c r="R162" s="43"/>
      <c r="S162" s="43"/>
    </row>
    <row r="163" spans="1:19" s="2" customFormat="1" ht="11.25">
      <c r="A163" s="20"/>
      <c r="B163" s="20"/>
      <c r="C163" s="20"/>
      <c r="D163" s="20"/>
      <c r="E163" s="20"/>
      <c r="F163" s="20"/>
      <c r="G163" s="20"/>
      <c r="H163" s="20"/>
      <c r="M163" s="43"/>
      <c r="N163" s="43"/>
      <c r="O163" s="43"/>
      <c r="P163" s="43"/>
      <c r="Q163" s="43"/>
      <c r="R163" s="43"/>
      <c r="S163" s="43"/>
    </row>
    <row r="164" spans="1:19" s="2" customFormat="1" ht="11.25">
      <c r="A164" s="20"/>
      <c r="B164" s="20"/>
      <c r="C164" s="20"/>
      <c r="D164" s="20"/>
      <c r="E164" s="20"/>
      <c r="F164" s="20"/>
      <c r="G164" s="20"/>
      <c r="H164" s="20"/>
      <c r="M164" s="43"/>
      <c r="N164" s="43"/>
      <c r="O164" s="43"/>
      <c r="P164" s="43"/>
      <c r="Q164" s="43"/>
      <c r="R164" s="43"/>
      <c r="S164" s="43"/>
    </row>
    <row r="165" spans="1:19" s="2" customFormat="1" ht="11.25">
      <c r="A165" s="20"/>
      <c r="B165" s="20"/>
      <c r="C165" s="20"/>
      <c r="D165" s="20"/>
      <c r="E165" s="20"/>
      <c r="F165" s="20"/>
      <c r="G165" s="20"/>
      <c r="H165" s="20"/>
      <c r="M165" s="43"/>
      <c r="N165" s="43"/>
      <c r="O165" s="43"/>
      <c r="P165" s="43"/>
      <c r="Q165" s="43"/>
      <c r="R165" s="43"/>
      <c r="S165" s="43"/>
    </row>
    <row r="166" spans="1:19" s="2" customFormat="1" ht="11.25">
      <c r="A166" s="20"/>
      <c r="B166" s="20"/>
      <c r="C166" s="20"/>
      <c r="D166" s="20"/>
      <c r="E166" s="20"/>
      <c r="F166" s="20"/>
      <c r="G166" s="20"/>
      <c r="H166" s="20"/>
      <c r="M166" s="43"/>
      <c r="N166" s="43"/>
      <c r="O166" s="43"/>
      <c r="P166" s="43"/>
      <c r="Q166" s="43"/>
      <c r="R166" s="43"/>
      <c r="S166" s="43"/>
    </row>
    <row r="167" spans="1:19" s="2" customFormat="1" ht="11.25">
      <c r="A167" s="21"/>
      <c r="B167" s="21"/>
      <c r="C167" s="21"/>
      <c r="D167" s="21"/>
      <c r="E167" s="21"/>
      <c r="F167" s="21"/>
      <c r="G167" s="21"/>
      <c r="H167" s="21"/>
      <c r="M167" s="43"/>
      <c r="N167" s="43"/>
      <c r="O167" s="43"/>
      <c r="P167" s="43"/>
      <c r="Q167" s="43"/>
      <c r="R167" s="43"/>
      <c r="S167" s="43"/>
    </row>
    <row r="168" spans="1:19" s="2" customFormat="1" ht="11.25">
      <c r="A168" s="21"/>
      <c r="B168" s="21"/>
      <c r="C168" s="21"/>
      <c r="D168" s="21"/>
      <c r="E168" s="21"/>
      <c r="F168" s="21"/>
      <c r="G168" s="21"/>
      <c r="H168" s="21"/>
      <c r="M168" s="43"/>
      <c r="N168" s="43"/>
      <c r="O168" s="43"/>
      <c r="P168" s="43"/>
      <c r="Q168" s="43"/>
      <c r="R168" s="43"/>
      <c r="S168" s="43"/>
    </row>
    <row r="169" spans="1:19" s="2" customFormat="1" ht="11.25">
      <c r="A169" s="21"/>
      <c r="B169" s="21"/>
      <c r="C169" s="21"/>
      <c r="D169" s="21"/>
      <c r="E169" s="21"/>
      <c r="F169" s="21"/>
      <c r="G169" s="21"/>
      <c r="H169" s="21"/>
      <c r="M169" s="43"/>
      <c r="N169" s="43"/>
      <c r="O169" s="43"/>
      <c r="P169" s="43"/>
      <c r="Q169" s="43"/>
      <c r="R169" s="43"/>
      <c r="S169" s="43"/>
    </row>
    <row r="170" spans="1:19" s="2" customFormat="1" ht="11.25">
      <c r="A170" s="21"/>
      <c r="B170" s="21"/>
      <c r="C170" s="21"/>
      <c r="D170" s="21"/>
      <c r="E170" s="21"/>
      <c r="F170" s="21"/>
      <c r="G170" s="21"/>
      <c r="H170" s="21"/>
      <c r="M170" s="43"/>
      <c r="N170" s="43"/>
      <c r="O170" s="43"/>
      <c r="P170" s="43"/>
      <c r="Q170" s="43"/>
      <c r="R170" s="43"/>
      <c r="S170" s="43"/>
    </row>
    <row r="171" spans="1:19" s="2" customFormat="1" ht="11.25">
      <c r="A171" s="21"/>
      <c r="B171" s="21"/>
      <c r="C171" s="21"/>
      <c r="D171" s="21"/>
      <c r="E171" s="21"/>
      <c r="F171" s="21"/>
      <c r="G171" s="21"/>
      <c r="H171" s="21"/>
      <c r="M171" s="43"/>
      <c r="N171" s="43"/>
      <c r="O171" s="43"/>
      <c r="P171" s="43"/>
      <c r="Q171" s="43"/>
      <c r="R171" s="43"/>
      <c r="S171" s="43"/>
    </row>
    <row r="172" spans="1:19" s="2" customFormat="1" ht="11.25">
      <c r="A172" s="21"/>
      <c r="B172" s="21"/>
      <c r="C172" s="21"/>
      <c r="D172" s="21"/>
      <c r="E172" s="21"/>
      <c r="F172" s="21"/>
      <c r="G172" s="21"/>
      <c r="H172" s="21"/>
      <c r="M172" s="43"/>
      <c r="N172" s="43"/>
      <c r="O172" s="43"/>
      <c r="P172" s="43"/>
      <c r="Q172" s="43"/>
      <c r="R172" s="43"/>
      <c r="S172" s="43"/>
    </row>
    <row r="173" spans="1:19" s="2" customFormat="1" ht="11.25">
      <c r="A173" s="21"/>
      <c r="B173" s="21"/>
      <c r="C173" s="21"/>
      <c r="D173" s="21"/>
      <c r="E173" s="21"/>
      <c r="F173" s="21"/>
      <c r="G173" s="21"/>
      <c r="H173" s="21"/>
      <c r="M173" s="43"/>
      <c r="N173" s="43"/>
      <c r="O173" s="43"/>
      <c r="P173" s="43"/>
      <c r="Q173" s="43"/>
      <c r="R173" s="43"/>
      <c r="S173" s="43"/>
    </row>
    <row r="174" spans="1:19" s="2" customFormat="1" ht="11.25">
      <c r="A174" s="21"/>
      <c r="B174" s="21"/>
      <c r="C174" s="21"/>
      <c r="D174" s="21"/>
      <c r="E174" s="21"/>
      <c r="F174" s="21"/>
      <c r="G174" s="21"/>
      <c r="H174" s="21"/>
      <c r="M174" s="43"/>
      <c r="N174" s="43"/>
      <c r="O174" s="43"/>
      <c r="P174" s="43"/>
      <c r="Q174" s="43"/>
      <c r="R174" s="43"/>
      <c r="S174" s="43"/>
    </row>
    <row r="175" spans="1:19" s="2" customFormat="1" ht="11.25">
      <c r="A175" s="21"/>
      <c r="B175" s="21"/>
      <c r="C175" s="21"/>
      <c r="D175" s="21"/>
      <c r="E175" s="21"/>
      <c r="F175" s="21"/>
      <c r="G175" s="21"/>
      <c r="H175" s="21"/>
      <c r="M175" s="43"/>
      <c r="N175" s="43"/>
      <c r="O175" s="43"/>
      <c r="P175" s="43"/>
      <c r="Q175" s="43"/>
      <c r="R175" s="43"/>
      <c r="S175" s="43"/>
    </row>
    <row r="176" spans="13:19" s="2" customFormat="1" ht="11.25">
      <c r="M176" s="43"/>
      <c r="N176" s="43"/>
      <c r="O176" s="43"/>
      <c r="P176" s="43"/>
      <c r="Q176" s="43"/>
      <c r="R176" s="43"/>
      <c r="S176" s="43"/>
    </row>
    <row r="177" spans="13:19" s="2" customFormat="1" ht="11.25">
      <c r="M177" s="43"/>
      <c r="N177" s="43"/>
      <c r="O177" s="43"/>
      <c r="P177" s="43"/>
      <c r="Q177" s="43"/>
      <c r="R177" s="43"/>
      <c r="S177" s="43"/>
    </row>
    <row r="178" spans="13:19" s="2" customFormat="1" ht="11.25">
      <c r="M178" s="43"/>
      <c r="N178" s="43"/>
      <c r="O178" s="43"/>
      <c r="P178" s="43"/>
      <c r="Q178" s="43"/>
      <c r="R178" s="43"/>
      <c r="S178" s="43"/>
    </row>
    <row r="179" spans="13:19" s="2" customFormat="1" ht="11.25">
      <c r="M179" s="43"/>
      <c r="N179" s="43"/>
      <c r="O179" s="43"/>
      <c r="P179" s="43"/>
      <c r="Q179" s="43"/>
      <c r="R179" s="43"/>
      <c r="S179" s="43"/>
    </row>
    <row r="180" spans="13:19" s="2" customFormat="1" ht="11.25">
      <c r="M180" s="43"/>
      <c r="N180" s="43"/>
      <c r="O180" s="43"/>
      <c r="P180" s="43"/>
      <c r="Q180" s="43"/>
      <c r="R180" s="43"/>
      <c r="S180" s="43"/>
    </row>
    <row r="181" spans="13:19" s="2" customFormat="1" ht="11.25">
      <c r="M181" s="43"/>
      <c r="N181" s="43"/>
      <c r="O181" s="43"/>
      <c r="P181" s="43"/>
      <c r="Q181" s="43"/>
      <c r="R181" s="43"/>
      <c r="S181" s="43"/>
    </row>
    <row r="182" spans="13:19" s="2" customFormat="1" ht="11.25">
      <c r="M182" s="43"/>
      <c r="N182" s="43"/>
      <c r="O182" s="43"/>
      <c r="P182" s="43"/>
      <c r="Q182" s="43"/>
      <c r="R182" s="43"/>
      <c r="S182" s="43"/>
    </row>
    <row r="183" spans="13:19" s="2" customFormat="1" ht="11.25">
      <c r="M183" s="43"/>
      <c r="N183" s="43"/>
      <c r="O183" s="43"/>
      <c r="P183" s="43"/>
      <c r="Q183" s="43"/>
      <c r="R183" s="43"/>
      <c r="S183" s="43"/>
    </row>
    <row r="184" spans="13:19" s="2" customFormat="1" ht="11.25">
      <c r="M184" s="43"/>
      <c r="N184" s="43"/>
      <c r="O184" s="43"/>
      <c r="P184" s="43"/>
      <c r="Q184" s="43"/>
      <c r="R184" s="43"/>
      <c r="S184" s="43"/>
    </row>
    <row r="185" spans="13:19" s="2" customFormat="1" ht="11.25">
      <c r="M185" s="43"/>
      <c r="N185" s="43"/>
      <c r="O185" s="43"/>
      <c r="P185" s="43"/>
      <c r="Q185" s="43"/>
      <c r="R185" s="43"/>
      <c r="S185" s="43"/>
    </row>
    <row r="186" spans="13:19" s="2" customFormat="1" ht="11.25">
      <c r="M186" s="43"/>
      <c r="N186" s="43"/>
      <c r="O186" s="43"/>
      <c r="P186" s="43"/>
      <c r="Q186" s="43"/>
      <c r="R186" s="43"/>
      <c r="S186" s="43"/>
    </row>
    <row r="187" spans="13:19" s="2" customFormat="1" ht="11.25">
      <c r="M187" s="43"/>
      <c r="N187" s="43"/>
      <c r="O187" s="43"/>
      <c r="P187" s="43"/>
      <c r="Q187" s="43"/>
      <c r="R187" s="43"/>
      <c r="S187" s="43"/>
    </row>
    <row r="188" spans="13:19" s="2" customFormat="1" ht="11.25">
      <c r="M188" s="43"/>
      <c r="N188" s="43"/>
      <c r="O188" s="43"/>
      <c r="P188" s="43"/>
      <c r="Q188" s="43"/>
      <c r="R188" s="43"/>
      <c r="S188" s="43"/>
    </row>
    <row r="189" spans="13:19" s="2" customFormat="1" ht="11.25">
      <c r="M189" s="43"/>
      <c r="N189" s="43"/>
      <c r="O189" s="43"/>
      <c r="P189" s="43"/>
      <c r="Q189" s="43"/>
      <c r="R189" s="43"/>
      <c r="S189" s="43"/>
    </row>
    <row r="190" spans="13:19" s="2" customFormat="1" ht="11.25">
      <c r="M190" s="43"/>
      <c r="N190" s="43"/>
      <c r="O190" s="43"/>
      <c r="P190" s="43"/>
      <c r="Q190" s="43"/>
      <c r="R190" s="43"/>
      <c r="S190" s="43"/>
    </row>
    <row r="191" spans="13:19" s="2" customFormat="1" ht="11.25">
      <c r="M191" s="43"/>
      <c r="N191" s="43"/>
      <c r="O191" s="43"/>
      <c r="P191" s="43"/>
      <c r="Q191" s="43"/>
      <c r="R191" s="43"/>
      <c r="S191" s="43"/>
    </row>
    <row r="192" spans="13:19" s="2" customFormat="1" ht="11.25">
      <c r="M192" s="43"/>
      <c r="N192" s="43"/>
      <c r="O192" s="43"/>
      <c r="P192" s="43"/>
      <c r="Q192" s="43"/>
      <c r="R192" s="43"/>
      <c r="S192" s="43"/>
    </row>
    <row r="193" spans="13:19" s="2" customFormat="1" ht="11.25">
      <c r="M193" s="43"/>
      <c r="N193" s="43"/>
      <c r="O193" s="43"/>
      <c r="P193" s="43"/>
      <c r="Q193" s="43"/>
      <c r="R193" s="43"/>
      <c r="S193" s="43"/>
    </row>
    <row r="194" spans="13:19" s="2" customFormat="1" ht="11.25">
      <c r="M194" s="43"/>
      <c r="N194" s="43"/>
      <c r="O194" s="43"/>
      <c r="P194" s="43"/>
      <c r="Q194" s="43"/>
      <c r="R194" s="43"/>
      <c r="S194" s="43"/>
    </row>
    <row r="195" spans="13:19" s="2" customFormat="1" ht="11.25">
      <c r="M195" s="43"/>
      <c r="N195" s="43"/>
      <c r="O195" s="43"/>
      <c r="P195" s="43"/>
      <c r="Q195" s="43"/>
      <c r="R195" s="43"/>
      <c r="S195" s="43"/>
    </row>
    <row r="196" spans="13:19" s="2" customFormat="1" ht="11.25">
      <c r="M196" s="43"/>
      <c r="N196" s="43"/>
      <c r="O196" s="43"/>
      <c r="P196" s="43"/>
      <c r="Q196" s="43"/>
      <c r="R196" s="43"/>
      <c r="S196" s="43"/>
    </row>
    <row r="197" spans="13:19" s="2" customFormat="1" ht="11.25">
      <c r="M197" s="43"/>
      <c r="N197" s="43"/>
      <c r="O197" s="43"/>
      <c r="P197" s="43"/>
      <c r="Q197" s="43"/>
      <c r="R197" s="43"/>
      <c r="S197" s="43"/>
    </row>
    <row r="198" spans="13:19" s="2" customFormat="1" ht="11.25">
      <c r="M198" s="43"/>
      <c r="N198" s="43"/>
      <c r="O198" s="43"/>
      <c r="P198" s="43"/>
      <c r="Q198" s="43"/>
      <c r="R198" s="43"/>
      <c r="S198" s="43"/>
    </row>
    <row r="199" spans="13:19" s="2" customFormat="1" ht="11.25">
      <c r="M199" s="43"/>
      <c r="N199" s="43"/>
      <c r="O199" s="43"/>
      <c r="P199" s="43"/>
      <c r="Q199" s="43"/>
      <c r="R199" s="43"/>
      <c r="S199" s="43"/>
    </row>
    <row r="200" spans="13:19" s="2" customFormat="1" ht="11.25">
      <c r="M200" s="43"/>
      <c r="N200" s="43"/>
      <c r="O200" s="43"/>
      <c r="P200" s="43"/>
      <c r="Q200" s="43"/>
      <c r="R200" s="43"/>
      <c r="S200" s="43"/>
    </row>
    <row r="201" spans="13:19" s="2" customFormat="1" ht="11.25">
      <c r="M201" s="43"/>
      <c r="N201" s="43"/>
      <c r="O201" s="43"/>
      <c r="P201" s="43"/>
      <c r="Q201" s="43"/>
      <c r="R201" s="43"/>
      <c r="S201" s="43"/>
    </row>
    <row r="202" spans="13:19" s="2" customFormat="1" ht="11.25">
      <c r="M202" s="43"/>
      <c r="N202" s="43"/>
      <c r="O202" s="43"/>
      <c r="P202" s="43"/>
      <c r="Q202" s="43"/>
      <c r="R202" s="43"/>
      <c r="S202" s="43"/>
    </row>
    <row r="203" spans="13:19" s="2" customFormat="1" ht="11.25">
      <c r="M203" s="43"/>
      <c r="N203" s="43"/>
      <c r="O203" s="43"/>
      <c r="P203" s="43"/>
      <c r="Q203" s="43"/>
      <c r="R203" s="43"/>
      <c r="S203" s="43"/>
    </row>
    <row r="204" spans="13:19" s="2" customFormat="1" ht="11.25">
      <c r="M204" s="43"/>
      <c r="N204" s="43"/>
      <c r="O204" s="43"/>
      <c r="P204" s="43"/>
      <c r="Q204" s="43"/>
      <c r="R204" s="43"/>
      <c r="S204" s="43"/>
    </row>
    <row r="205" spans="13:19" s="2" customFormat="1" ht="11.25">
      <c r="M205" s="43"/>
      <c r="N205" s="43"/>
      <c r="O205" s="43"/>
      <c r="P205" s="43"/>
      <c r="Q205" s="43"/>
      <c r="R205" s="43"/>
      <c r="S205" s="43"/>
    </row>
    <row r="206" spans="13:19" s="2" customFormat="1" ht="11.25">
      <c r="M206" s="43"/>
      <c r="N206" s="43"/>
      <c r="O206" s="43"/>
      <c r="P206" s="43"/>
      <c r="Q206" s="43"/>
      <c r="R206" s="43"/>
      <c r="S206" s="43"/>
    </row>
    <row r="207" spans="13:19" s="2" customFormat="1" ht="11.25">
      <c r="M207" s="43"/>
      <c r="N207" s="43"/>
      <c r="O207" s="43"/>
      <c r="P207" s="43"/>
      <c r="Q207" s="43"/>
      <c r="R207" s="43"/>
      <c r="S207" s="43"/>
    </row>
    <row r="208" spans="13:19" s="2" customFormat="1" ht="11.25">
      <c r="M208" s="43"/>
      <c r="N208" s="43"/>
      <c r="O208" s="43"/>
      <c r="P208" s="43"/>
      <c r="Q208" s="43"/>
      <c r="R208" s="43"/>
      <c r="S208" s="43"/>
    </row>
    <row r="209" spans="13:19" s="2" customFormat="1" ht="11.25">
      <c r="M209" s="43"/>
      <c r="N209" s="43"/>
      <c r="O209" s="43"/>
      <c r="P209" s="43"/>
      <c r="Q209" s="43"/>
      <c r="R209" s="43"/>
      <c r="S209" s="43"/>
    </row>
    <row r="210" spans="13:19" s="2" customFormat="1" ht="11.25">
      <c r="M210" s="43"/>
      <c r="N210" s="43"/>
      <c r="O210" s="43"/>
      <c r="P210" s="43"/>
      <c r="Q210" s="43"/>
      <c r="R210" s="43"/>
      <c r="S210" s="43"/>
    </row>
    <row r="211" spans="13:19" s="2" customFormat="1" ht="11.25">
      <c r="M211" s="43"/>
      <c r="N211" s="43"/>
      <c r="O211" s="43"/>
      <c r="P211" s="43"/>
      <c r="Q211" s="43"/>
      <c r="R211" s="43"/>
      <c r="S211" s="43"/>
    </row>
    <row r="212" spans="13:19" s="2" customFormat="1" ht="11.25">
      <c r="M212" s="43"/>
      <c r="N212" s="43"/>
      <c r="O212" s="43"/>
      <c r="P212" s="43"/>
      <c r="Q212" s="43"/>
      <c r="R212" s="43"/>
      <c r="S212" s="43"/>
    </row>
    <row r="213" spans="13:19" s="2" customFormat="1" ht="11.25">
      <c r="M213" s="43"/>
      <c r="N213" s="43"/>
      <c r="O213" s="43"/>
      <c r="P213" s="43"/>
      <c r="Q213" s="43"/>
      <c r="R213" s="43"/>
      <c r="S213" s="43"/>
    </row>
    <row r="214" spans="13:19" s="2" customFormat="1" ht="11.25">
      <c r="M214" s="43"/>
      <c r="N214" s="43"/>
      <c r="O214" s="43"/>
      <c r="P214" s="43"/>
      <c r="Q214" s="43"/>
      <c r="R214" s="43"/>
      <c r="S214" s="43"/>
    </row>
    <row r="215" spans="13:19" s="2" customFormat="1" ht="11.25">
      <c r="M215" s="43"/>
      <c r="N215" s="43"/>
      <c r="O215" s="43"/>
      <c r="P215" s="43"/>
      <c r="Q215" s="43"/>
      <c r="R215" s="43"/>
      <c r="S215" s="43"/>
    </row>
    <row r="216" spans="13:19" s="2" customFormat="1" ht="11.25">
      <c r="M216" s="43"/>
      <c r="N216" s="43"/>
      <c r="O216" s="43"/>
      <c r="P216" s="43"/>
      <c r="Q216" s="43"/>
      <c r="R216" s="43"/>
      <c r="S216" s="43"/>
    </row>
    <row r="217" spans="13:19" s="2" customFormat="1" ht="11.25">
      <c r="M217" s="43"/>
      <c r="N217" s="43"/>
      <c r="O217" s="43"/>
      <c r="P217" s="43"/>
      <c r="Q217" s="43"/>
      <c r="R217" s="43"/>
      <c r="S217" s="43"/>
    </row>
    <row r="218" spans="13:19" s="2" customFormat="1" ht="11.25">
      <c r="M218" s="43"/>
      <c r="N218" s="43"/>
      <c r="O218" s="43"/>
      <c r="P218" s="43"/>
      <c r="Q218" s="43"/>
      <c r="R218" s="43"/>
      <c r="S218" s="43"/>
    </row>
    <row r="219" spans="13:19" s="2" customFormat="1" ht="11.25">
      <c r="M219" s="43"/>
      <c r="N219" s="43"/>
      <c r="O219" s="43"/>
      <c r="P219" s="43"/>
      <c r="Q219" s="43"/>
      <c r="R219" s="43"/>
      <c r="S219" s="43"/>
    </row>
    <row r="220" spans="13:19" s="2" customFormat="1" ht="11.25">
      <c r="M220" s="43"/>
      <c r="N220" s="43"/>
      <c r="O220" s="43"/>
      <c r="P220" s="43"/>
      <c r="Q220" s="43"/>
      <c r="R220" s="43"/>
      <c r="S220" s="43"/>
    </row>
    <row r="221" spans="13:19" s="2" customFormat="1" ht="11.25">
      <c r="M221" s="43"/>
      <c r="N221" s="43"/>
      <c r="O221" s="43"/>
      <c r="P221" s="43"/>
      <c r="Q221" s="43"/>
      <c r="R221" s="43"/>
      <c r="S221" s="43"/>
    </row>
    <row r="222" spans="13:19" s="2" customFormat="1" ht="11.25">
      <c r="M222" s="43"/>
      <c r="N222" s="43"/>
      <c r="O222" s="43"/>
      <c r="P222" s="43"/>
      <c r="Q222" s="43"/>
      <c r="R222" s="43"/>
      <c r="S222" s="43"/>
    </row>
    <row r="223" spans="13:19" s="2" customFormat="1" ht="11.25">
      <c r="M223" s="43"/>
      <c r="N223" s="43"/>
      <c r="O223" s="43"/>
      <c r="P223" s="43"/>
      <c r="Q223" s="43"/>
      <c r="R223" s="43"/>
      <c r="S223" s="43"/>
    </row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</sheetData>
  <sheetProtection sheet="1"/>
  <mergeCells count="63">
    <mergeCell ref="H138:I138"/>
    <mergeCell ref="H135:I135"/>
    <mergeCell ref="H136:I136"/>
    <mergeCell ref="A136:B136"/>
    <mergeCell ref="D135:E135"/>
    <mergeCell ref="D136:E136"/>
    <mergeCell ref="H130:I132"/>
    <mergeCell ref="A137:B137"/>
    <mergeCell ref="A135:B135"/>
    <mergeCell ref="C131:E131"/>
    <mergeCell ref="D132:E132"/>
    <mergeCell ref="A134:E134"/>
    <mergeCell ref="A131:B131"/>
    <mergeCell ref="A132:B132"/>
    <mergeCell ref="D137:E137"/>
    <mergeCell ref="A130:C130"/>
    <mergeCell ref="J79:K79"/>
    <mergeCell ref="J101:K101"/>
    <mergeCell ref="J99:J100"/>
    <mergeCell ref="K99:K100"/>
    <mergeCell ref="H125:I127"/>
    <mergeCell ref="A127:B127"/>
    <mergeCell ref="D127:E127"/>
    <mergeCell ref="A126:B126"/>
    <mergeCell ref="D123:E123"/>
    <mergeCell ref="D126:E126"/>
    <mergeCell ref="A128:B128"/>
    <mergeCell ref="D128:E128"/>
    <mergeCell ref="A1:G1"/>
    <mergeCell ref="B5:E5"/>
    <mergeCell ref="B6:E6"/>
    <mergeCell ref="B3:E3"/>
    <mergeCell ref="A125:E125"/>
    <mergeCell ref="A121:B121"/>
    <mergeCell ref="D101:E101"/>
    <mergeCell ref="C89:E89"/>
    <mergeCell ref="F88:F89"/>
    <mergeCell ref="A82:B82"/>
    <mergeCell ref="C82:E82"/>
    <mergeCell ref="A108:B110"/>
    <mergeCell ref="A112:B112"/>
    <mergeCell ref="A114:B114"/>
    <mergeCell ref="A104:B106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2018-12-14T10:50:26Z</cp:lastPrinted>
  <dcterms:created xsi:type="dcterms:W3CDTF">1998-05-12T07:43:04Z</dcterms:created>
  <dcterms:modified xsi:type="dcterms:W3CDTF">2021-01-08T12:09:43Z</dcterms:modified>
  <cp:category/>
  <cp:version/>
  <cp:contentType/>
  <cp:contentStatus/>
</cp:coreProperties>
</file>