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650" windowHeight="1270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<sst xmlns="http://schemas.openxmlformats.org/spreadsheetml/2006/main" count="234" uniqueCount="193">
  <si>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</si>
  <si>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</si>
  <si>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</si>
  <si>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</si>
  <si>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</si>
  <si>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</si>
  <si>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</si>
  <si>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</si>
  <si>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</si>
  <si>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</si>
  <si>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</si>
  <si>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</si>
  <si>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</si>
  <si>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</si>
  <si>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</si>
  <si>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</si>
  <si>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</si>
  <si>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</si>
  <si>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</si>
  <si>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</si>
  <si>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</si>
  <si>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</si>
  <si>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</si>
  <si>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</si>
  <si>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</si>
  <si>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</si>
  <si>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</si>
  <si>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</si>
  <si>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</si>
  <si>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</si>
  <si>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</si>
  <si>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</si>
  <si>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</si>
  <si>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</si>
  <si>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</si>
  <si>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</si>
  <si>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</si>
  <si>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</si>
  <si>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</si>
  <si>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</si>
  <si>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</si>
  <si>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</si>
  <si>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</si>
  <si>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</si>
  <si>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</si>
  <si>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</si>
  <si>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</si>
  <si>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</si>
  <si>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</si>
  <si>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</si>
  <si>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</si>
  <si>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</si>
  <si>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</si>
  <si>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</si>
  <si>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</si>
  <si>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</si>
  <si>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</si>
  <si>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</si>
  <si>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</si>
  <si>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</si>
  <si>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</si>
  <si>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</si>
  <si>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</si>
  <si>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</si>
  <si>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</si>
  <si>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</si>
  <si>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</si>
  <si>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</si>
  <si>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</si>
  <si>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</si>
  <si>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</si>
  <si>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</si>
  <si>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</si>
  <si>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</si>
  <si>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</si>
  <si>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</si>
  <si>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</si>
  <si>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</si>
  <si>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</si>
  <si>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</si>
  <si>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</si>
  <si>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</si>
  <si>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</si>
  <si>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</si>
  <si>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</si>
  <si>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</si>
  <si>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</si>
  <si>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</si>
  <si>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</si>
  <si>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</si>
  <si>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</si>
  <si>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</si>
  <si>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</si>
  <si>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</si>
  <si>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</si>
  <si>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</si>
  <si>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</si>
  <si>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</si>
  <si>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</si>
  <si>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</si>
  <si>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</si>
  <si>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</si>
  <si>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</si>
  <si>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</si>
  <si>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</si>
  <si>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</si>
  <si>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</si>
  <si>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</si>
  <si>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</si>
  <si>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</si>
  <si>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</si>
  <si>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</si>
  <si>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</si>
  <si>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</si>
  <si>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</si>
  <si>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</si>
  <si>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</si>
  <si>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</si>
  <si>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</si>
  <si>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</si>
  <si>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</si>
  <si>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</si>
  <si>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</si>
  <si>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</si>
  <si>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</si>
  <si>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</si>
  <si>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</si>
  <si>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</si>
  <si>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</si>
  <si>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</si>
  <si>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</si>
  <si>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</si>
  <si>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</si>
  <si>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</si>
  <si>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</si>
  <si>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</si>
  <si>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</si>
  <si>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</si>
  <si>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</si>
  <si>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</si>
  <si>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</si>
  <si>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</si>
  <si>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</si>
  <si>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</si>
  <si>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</si>
  <si>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</si>
  <si>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</si>
  <si>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</si>
  <si>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</si>
  <si>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</si>
  <si>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</si>
  <si>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</si>
  <si>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</si>
  <si>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</si>
  <si>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</si>
  <si>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</si>
  <si>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</si>
  <si>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</si>
  <si>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</si>
  <si>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</si>
  <si>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</si>
  <si>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</si>
  <si>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</si>
  <si>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</si>
  <si>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</si>
  <si>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</si>
  <si>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</si>
  <si>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</si>
  <si>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</si>
  <si>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</si>
  <si>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</si>
  <si>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</si>
  <si>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</si>
  <si>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</si>
  <si>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</si>
  <si>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</si>
  <si>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</si>
  <si>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</si>
  <si>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</si>
  <si>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</si>
  <si>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</si>
  <si>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</si>
  <si>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</si>
  <si>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</si>
  <si>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Costo di costruzione</t>
  </si>
  <si>
    <t>Oneri di urbanizzazione:</t>
  </si>
  <si>
    <t>N° 6 rate in Totale</t>
  </si>
  <si>
    <t>1^ Rata Costo di Costruzione</t>
  </si>
  <si>
    <t>1^ Rata Oneri di Urbanizzazione</t>
  </si>
  <si>
    <t>Totale della 1^ rata</t>
  </si>
  <si>
    <t>NO</t>
  </si>
  <si>
    <t>Pari al 50% o al 100% in caso di sanatoria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</si>
  <si>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c.6,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</si>
</sst>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8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38" fillId="0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1.81</v>
          </cell>
        </row>
        <row r="12">
          <cell r="G12">
            <v>3.55</v>
          </cell>
        </row>
        <row r="17">
          <cell r="G17">
            <v>0.9</v>
          </cell>
        </row>
        <row r="18">
          <cell r="G18">
            <v>1.78</v>
          </cell>
        </row>
        <row r="24">
          <cell r="G24">
            <v>3.55</v>
          </cell>
        </row>
        <row r="31">
          <cell r="G31">
            <v>7.199999999999999</v>
          </cell>
        </row>
        <row r="37">
          <cell r="G37">
            <v>1.28</v>
          </cell>
        </row>
        <row r="95">
          <cell r="G95">
            <v>259.3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22" t="s">
        <v>124</v>
      </c>
      <c r="B1" s="222"/>
      <c r="C1" s="222"/>
      <c r="D1" s="222"/>
      <c r="E1" s="222"/>
      <c r="F1" s="222"/>
      <c r="G1" s="222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29" t="s">
        <v>192</v>
      </c>
      <c r="C3" s="229"/>
      <c r="D3" s="229"/>
      <c r="E3" s="229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39" t="s">
        <v>180</v>
      </c>
      <c r="I4" s="240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168</v>
      </c>
      <c r="B5" s="223"/>
      <c r="C5" s="224"/>
      <c r="D5" s="224"/>
      <c r="E5" s="225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156</v>
      </c>
      <c r="B6" s="226"/>
      <c r="C6" s="227"/>
      <c r="D6" s="227"/>
      <c r="E6" s="228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175</v>
      </c>
      <c r="B7" s="196"/>
      <c r="C7" s="195"/>
      <c r="D7" s="195"/>
      <c r="E7" s="195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69" t="s">
        <v>182</v>
      </c>
      <c r="B9" s="270"/>
      <c r="C9" s="271"/>
      <c r="D9" s="189"/>
      <c r="E9" s="190" t="s">
        <v>190</v>
      </c>
      <c r="F9" s="74"/>
      <c r="H9" s="272" t="s">
        <v>173</v>
      </c>
      <c r="I9" s="272"/>
      <c r="J9" s="272"/>
      <c r="K9" s="272"/>
      <c r="L9" s="191"/>
    </row>
    <row r="10" spans="1:12" s="72" customFormat="1" ht="24.75" customHeight="1">
      <c r="A10" s="269">
        <f>IF(E9="SI","Esenzione del Contributo di Costruzione in Regime Ordinario ?","")</f>
      </c>
      <c r="B10" s="270"/>
      <c r="C10" s="271"/>
      <c r="D10" s="189"/>
      <c r="E10" s="205" t="s">
        <v>190</v>
      </c>
      <c r="F10" s="74"/>
      <c r="H10" s="273"/>
      <c r="I10" s="273"/>
      <c r="J10" s="273"/>
      <c r="K10" s="273"/>
      <c r="L10" s="191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149</v>
      </c>
      <c r="B12" s="137"/>
      <c r="C12" s="137"/>
      <c r="D12" s="138"/>
      <c r="E12" s="138"/>
      <c r="F12" s="138"/>
      <c r="G12" s="139"/>
      <c r="H12" s="2"/>
      <c r="I12" s="241" t="s">
        <v>169</v>
      </c>
      <c r="J12" s="242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43"/>
      <c r="J13" s="244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43"/>
      <c r="J14" s="244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43"/>
      <c r="J15" s="244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43"/>
      <c r="J16" s="244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43"/>
      <c r="J17" s="244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43"/>
      <c r="J18" s="244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43"/>
      <c r="J19" s="244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45"/>
      <c r="J20" s="246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150</v>
      </c>
      <c r="B22" s="141"/>
      <c r="C22" s="138"/>
      <c r="D22" s="138"/>
      <c r="E22" s="139"/>
      <c r="F22" s="20"/>
      <c r="G22" s="20"/>
      <c r="H22" s="2"/>
      <c r="I22" s="241" t="s">
        <v>170</v>
      </c>
      <c r="J22" s="242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45"/>
      <c r="J23" s="246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141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47" t="s">
        <v>62</v>
      </c>
      <c r="B48" s="248"/>
      <c r="C48" s="248"/>
      <c r="D48" s="249"/>
      <c r="E48" s="19"/>
      <c r="F48" s="19"/>
      <c r="G48" s="20"/>
      <c r="H48" s="253" t="s">
        <v>171</v>
      </c>
      <c r="I48" s="254"/>
      <c r="J48" s="255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56"/>
      <c r="I49" s="257"/>
      <c r="J49" s="258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56"/>
      <c r="I50" s="257"/>
      <c r="J50" s="258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59"/>
      <c r="I51" s="260"/>
      <c r="J51" s="261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151</v>
      </c>
      <c r="B56" s="138"/>
      <c r="C56" s="138"/>
      <c r="D56" s="139"/>
      <c r="E56" s="20"/>
      <c r="F56" s="20"/>
      <c r="G56" s="20"/>
      <c r="H56" s="253" t="s">
        <v>172</v>
      </c>
      <c r="I56" s="254"/>
      <c r="J56" s="255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56"/>
      <c r="I57" s="257"/>
      <c r="J57" s="258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56"/>
      <c r="I58" s="257"/>
      <c r="J58" s="258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56"/>
      <c r="I59" s="257"/>
      <c r="J59" s="258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157</v>
      </c>
      <c r="B60" s="172"/>
      <c r="C60" s="49">
        <v>10</v>
      </c>
      <c r="D60" s="49">
        <f>B60*C60</f>
        <v>0</v>
      </c>
      <c r="E60" s="20"/>
      <c r="F60" s="20"/>
      <c r="G60" s="20"/>
      <c r="H60" s="256"/>
      <c r="I60" s="257"/>
      <c r="J60" s="258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158</v>
      </c>
      <c r="B61" s="172"/>
      <c r="C61" s="49">
        <v>10</v>
      </c>
      <c r="D61" s="49">
        <f>B61*C61</f>
        <v>0</v>
      </c>
      <c r="E61" s="20"/>
      <c r="F61" s="20"/>
      <c r="G61" s="20"/>
      <c r="H61" s="259"/>
      <c r="I61" s="260"/>
      <c r="J61" s="261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159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160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161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131</v>
      </c>
      <c r="E77" s="87">
        <f>'[1]Foglio1'!$G$95</f>
        <v>259.3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178</v>
      </c>
      <c r="B78" s="11" t="s">
        <v>176</v>
      </c>
      <c r="C78" s="88"/>
      <c r="D78" s="89" t="s">
        <v>131</v>
      </c>
      <c r="E78" s="90">
        <f>PRODUCT(E77,(1+D72/100))</f>
        <v>259.3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177</v>
      </c>
      <c r="C79" s="88"/>
      <c r="D79" s="59"/>
      <c r="E79" s="91">
        <f>(E78*D46)+IF(C20&gt;0,IF(D54&gt;(C20*0.25),E77,E78)*D54,E78*D54)</f>
        <v>0</v>
      </c>
      <c r="F79" s="20"/>
      <c r="G79" s="20"/>
      <c r="H79" s="216"/>
      <c r="I79" s="216"/>
      <c r="J79" s="216"/>
      <c r="K79" s="216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152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35" t="s">
        <v>138</v>
      </c>
      <c r="B82" s="235"/>
      <c r="C82" s="235" t="s">
        <v>139</v>
      </c>
      <c r="D82" s="235"/>
      <c r="E82" s="235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52" t="s">
        <v>115</v>
      </c>
      <c r="D83" s="252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62" t="s">
        <v>119</v>
      </c>
      <c r="D87" s="263"/>
      <c r="E87" s="250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64"/>
      <c r="D88" s="265"/>
      <c r="E88" s="251"/>
      <c r="F88" s="236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35" t="s">
        <v>140</v>
      </c>
      <c r="D89" s="235"/>
      <c r="E89" s="235"/>
      <c r="F89" s="236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142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66" t="s">
        <v>162</v>
      </c>
      <c r="I96" s="267"/>
      <c r="J96" s="267"/>
      <c r="K96" s="268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2" t="s">
        <v>163</v>
      </c>
      <c r="I97" s="193"/>
      <c r="J97" s="193"/>
      <c r="K97" s="194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66" t="s">
        <v>164</v>
      </c>
      <c r="I98" s="267"/>
      <c r="J98" s="267"/>
      <c r="K98" s="268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19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2.75" customHeight="1">
      <c r="A100" s="7" t="s">
        <v>179</v>
      </c>
      <c r="B100" s="7"/>
      <c r="C100" s="200" t="s">
        <v>126</v>
      </c>
      <c r="D100" s="219">
        <f>(ROUND(PRODUCT(C99,E79)/100,2))</f>
        <v>0</v>
      </c>
      <c r="E100" s="220"/>
      <c r="F100" s="145"/>
      <c r="G100" s="20"/>
      <c r="H100" s="112"/>
      <c r="I100" s="109"/>
      <c r="J100" s="216"/>
      <c r="K100" s="216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08" t="s">
        <v>191</v>
      </c>
      <c r="B101" s="208"/>
      <c r="C101" s="206" t="s">
        <v>127</v>
      </c>
      <c r="D101" s="209">
        <f>IF((E9="NO"),(D100*0.5),IF((E10="NO"),(D100)))</f>
        <v>0</v>
      </c>
      <c r="E101" s="209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153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37" t="s">
        <v>135</v>
      </c>
      <c r="B104" s="237"/>
      <c r="C104" s="126" t="s">
        <v>130</v>
      </c>
      <c r="D104" s="127" t="s">
        <v>134</v>
      </c>
      <c r="E104" s="128">
        <f>'[1]Foglio1'!$G$11</f>
        <v>1.81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37"/>
      <c r="B105" s="237"/>
      <c r="C105" s="129" t="s">
        <v>129</v>
      </c>
      <c r="D105" s="127" t="s">
        <v>134</v>
      </c>
      <c r="E105" s="128">
        <f>'[1]Foglio1'!$G$12</f>
        <v>3.55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37"/>
      <c r="B106" s="237"/>
      <c r="C106" s="129" t="s">
        <v>128</v>
      </c>
      <c r="D106" s="130" t="s">
        <v>134</v>
      </c>
      <c r="E106" s="131">
        <f>SUM(E104:E105)</f>
        <v>5.359999999999999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37" t="s">
        <v>137</v>
      </c>
      <c r="B108" s="237"/>
      <c r="C108" s="126" t="s">
        <v>130</v>
      </c>
      <c r="D108" s="127" t="s">
        <v>134</v>
      </c>
      <c r="E108" s="128">
        <f>'[1]Foglio1'!$G$17</f>
        <v>0.9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37"/>
      <c r="B109" s="237"/>
      <c r="C109" s="129" t="s">
        <v>129</v>
      </c>
      <c r="D109" s="127" t="s">
        <v>134</v>
      </c>
      <c r="E109" s="128">
        <f>'[1]Foglio1'!$G$18</f>
        <v>1.78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37"/>
      <c r="B110" s="237"/>
      <c r="C110" s="129" t="s">
        <v>128</v>
      </c>
      <c r="D110" s="130" t="s">
        <v>134</v>
      </c>
      <c r="E110" s="131">
        <f>SUM(E108:E109)</f>
        <v>2.68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38" t="s">
        <v>136</v>
      </c>
      <c r="B112" s="238"/>
      <c r="C112" s="129" t="s">
        <v>129</v>
      </c>
      <c r="D112" s="130" t="s">
        <v>134</v>
      </c>
      <c r="E112" s="131">
        <f>'[1]Foglio1'!$G$24</f>
        <v>3.55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" customHeight="1">
      <c r="A114" s="238" t="s">
        <v>181</v>
      </c>
      <c r="B114" s="238"/>
      <c r="C114" s="129" t="s">
        <v>129</v>
      </c>
      <c r="D114" s="130" t="s">
        <v>134</v>
      </c>
      <c r="E114" s="131">
        <f>'[1]Foglio1'!$G$37</f>
        <v>1.28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38" t="s">
        <v>132</v>
      </c>
      <c r="B116" s="238"/>
      <c r="C116" s="129" t="s">
        <v>133</v>
      </c>
      <c r="D116" s="130" t="s">
        <v>134</v>
      </c>
      <c r="E116" s="132">
        <f>'[1]Foglio1'!$G$31</f>
        <v>7.199999999999999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143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154</v>
      </c>
      <c r="B119" s="82"/>
      <c r="C119" s="173"/>
      <c r="D119" s="83"/>
      <c r="E119" s="142"/>
      <c r="F119" s="20"/>
      <c r="G119" s="20"/>
      <c r="H119" s="266" t="s">
        <v>174</v>
      </c>
      <c r="I119" s="267"/>
      <c r="J119" s="267"/>
      <c r="K119" s="267"/>
      <c r="L119" s="268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66" t="s">
        <v>165</v>
      </c>
      <c r="I120" s="267"/>
      <c r="J120" s="267"/>
      <c r="K120" s="267"/>
      <c r="L120" s="268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33" t="s">
        <v>155</v>
      </c>
      <c r="B121" s="234"/>
      <c r="C121" s="179"/>
      <c r="D121" s="85"/>
      <c r="E121" s="142"/>
      <c r="F121" s="20"/>
      <c r="G121" s="20"/>
      <c r="H121" s="266" t="s">
        <v>166</v>
      </c>
      <c r="I121" s="267"/>
      <c r="J121" s="267"/>
      <c r="K121" s="267"/>
      <c r="L121" s="268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1" t="s">
        <v>126</v>
      </c>
      <c r="D122" s="219">
        <f>(ROUND(PRODUCT(C121,C119),2))</f>
        <v>0</v>
      </c>
      <c r="E122" s="220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08" t="s">
        <v>191</v>
      </c>
      <c r="B123" s="208"/>
      <c r="C123" s="206" t="s">
        <v>127</v>
      </c>
      <c r="D123" s="209">
        <f>IF((E9="NO"),(D122*0.5),IF((E10="NO"),(D122)))</f>
        <v>0</v>
      </c>
      <c r="E123" s="209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30" t="s">
        <v>144</v>
      </c>
      <c r="B125" s="231"/>
      <c r="C125" s="231"/>
      <c r="D125" s="231"/>
      <c r="E125" s="232"/>
      <c r="F125" s="74"/>
      <c r="H125" s="217"/>
      <c r="I125" s="217"/>
      <c r="J125" s="114"/>
      <c r="K125" s="115"/>
      <c r="L125" s="116"/>
    </row>
    <row r="126" spans="1:12" s="73" customFormat="1" ht="15" customHeight="1">
      <c r="A126" s="218" t="s">
        <v>184</v>
      </c>
      <c r="B126" s="211"/>
      <c r="C126" s="206" t="s">
        <v>127</v>
      </c>
      <c r="D126" s="209">
        <f>D101</f>
        <v>0</v>
      </c>
      <c r="E126" s="209"/>
      <c r="F126" s="75"/>
      <c r="H126" s="217"/>
      <c r="I126" s="217"/>
      <c r="J126" s="97"/>
      <c r="K126" s="115"/>
      <c r="L126" s="116"/>
    </row>
    <row r="127" spans="1:12" s="73" customFormat="1" ht="15" customHeight="1">
      <c r="A127" s="218" t="s">
        <v>185</v>
      </c>
      <c r="B127" s="211"/>
      <c r="C127" s="206" t="s">
        <v>127</v>
      </c>
      <c r="D127" s="209">
        <f>D123</f>
        <v>0</v>
      </c>
      <c r="E127" s="209"/>
      <c r="F127" s="75"/>
      <c r="H127" s="217"/>
      <c r="I127" s="217"/>
      <c r="J127" s="97"/>
      <c r="K127" s="98"/>
      <c r="L127" s="99"/>
    </row>
    <row r="128" spans="1:12" s="73" customFormat="1" ht="15" customHeight="1">
      <c r="A128" s="221" t="s">
        <v>145</v>
      </c>
      <c r="B128" s="221"/>
      <c r="C128" s="101" t="s">
        <v>127</v>
      </c>
      <c r="D128" s="215">
        <f>SUM(D126:E127)</f>
        <v>0</v>
      </c>
      <c r="E128" s="215"/>
      <c r="F128" s="76"/>
      <c r="H128" s="97"/>
      <c r="I128" s="97"/>
      <c r="J128" s="97"/>
      <c r="K128" s="117"/>
      <c r="L128" s="118"/>
    </row>
    <row r="129" spans="1:12" s="73" customFormat="1" ht="8.25" customHeight="1">
      <c r="A129" s="197"/>
      <c r="B129" s="197"/>
      <c r="C129" s="198"/>
      <c r="D129" s="199"/>
      <c r="E129" s="199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78" t="s">
        <v>183</v>
      </c>
      <c r="B130" s="279"/>
      <c r="C130" s="280"/>
      <c r="D130" s="168" t="str">
        <f>IF(D126&lt;=1000,"NO","SI")</f>
        <v>NO</v>
      </c>
      <c r="E130" s="169"/>
      <c r="F130" s="77"/>
      <c r="H130" s="217"/>
      <c r="I130" s="217"/>
      <c r="J130" s="114"/>
      <c r="K130" s="202"/>
      <c r="L130" s="203"/>
    </row>
    <row r="131" spans="1:12" s="73" customFormat="1" ht="15" customHeight="1">
      <c r="A131" s="281" t="s">
        <v>186</v>
      </c>
      <c r="B131" s="281"/>
      <c r="C131" s="282"/>
      <c r="D131" s="283"/>
      <c r="E131" s="283"/>
      <c r="F131" s="78"/>
      <c r="H131" s="217"/>
      <c r="I131" s="217"/>
      <c r="J131" s="97"/>
      <c r="K131" s="202"/>
      <c r="L131" s="203"/>
    </row>
    <row r="132" spans="1:12" s="73" customFormat="1" ht="15" customHeight="1">
      <c r="A132" s="274" t="s">
        <v>187</v>
      </c>
      <c r="B132" s="274"/>
      <c r="C132" s="101" t="s">
        <v>127</v>
      </c>
      <c r="D132" s="215">
        <f>IF(D128&lt;=1000,0,D126/6)</f>
        <v>0</v>
      </c>
      <c r="E132" s="215"/>
      <c r="F132" s="79"/>
      <c r="H132" s="217"/>
      <c r="I132" s="217"/>
      <c r="J132" s="97"/>
      <c r="K132" s="98"/>
      <c r="L132" s="99"/>
    </row>
    <row r="133" spans="1:12" s="73" customFormat="1" ht="15" customHeight="1">
      <c r="A133" s="274" t="s">
        <v>188</v>
      </c>
      <c r="B133" s="274"/>
      <c r="C133" s="101" t="s">
        <v>127</v>
      </c>
      <c r="D133" s="215">
        <f>IF(D128&lt;=1000,0,D127/6)</f>
        <v>0</v>
      </c>
      <c r="E133" s="215"/>
      <c r="F133" s="79"/>
      <c r="H133" s="96"/>
      <c r="I133" s="96"/>
      <c r="J133" s="97"/>
      <c r="K133" s="98"/>
      <c r="L133" s="99"/>
    </row>
    <row r="134" spans="1:12" s="73" customFormat="1" ht="15" customHeight="1">
      <c r="A134" s="275" t="s">
        <v>189</v>
      </c>
      <c r="B134" s="276"/>
      <c r="C134" s="204" t="s">
        <v>127</v>
      </c>
      <c r="D134" s="277">
        <f>SUM(D132:E133)</f>
        <v>0</v>
      </c>
      <c r="E134" s="277"/>
      <c r="F134" s="79"/>
      <c r="H134" s="96"/>
      <c r="I134" s="96"/>
      <c r="J134" s="97"/>
      <c r="K134" s="98"/>
      <c r="L134" s="99"/>
    </row>
    <row r="135" spans="1:12" s="73" customFormat="1" ht="8.2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07" t="s">
        <v>125</v>
      </c>
      <c r="B136" s="207"/>
      <c r="C136" s="207"/>
      <c r="D136" s="207"/>
      <c r="E136" s="207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11" t="s">
        <v>146</v>
      </c>
      <c r="B137" s="211"/>
      <c r="C137" s="100" t="s">
        <v>127</v>
      </c>
      <c r="D137" s="212">
        <f>IF(D128&lt;=1000,0,D128-D134)</f>
        <v>0</v>
      </c>
      <c r="E137" s="212"/>
      <c r="F137" s="80"/>
      <c r="H137" s="210"/>
      <c r="I137" s="210"/>
      <c r="J137" s="97"/>
      <c r="K137" s="98"/>
      <c r="L137" s="99"/>
    </row>
    <row r="138" spans="1:12" s="73" customFormat="1" ht="12.75" customHeight="1">
      <c r="A138" s="211" t="s">
        <v>147</v>
      </c>
      <c r="B138" s="211"/>
      <c r="C138" s="100" t="s">
        <v>127</v>
      </c>
      <c r="D138" s="212">
        <f>ROUND(PRODUCT(D137)*0.4,2)</f>
        <v>0</v>
      </c>
      <c r="E138" s="212"/>
      <c r="F138" s="80"/>
      <c r="H138" s="210"/>
      <c r="I138" s="210"/>
      <c r="J138" s="97"/>
      <c r="K138" s="98"/>
      <c r="L138" s="99"/>
    </row>
    <row r="139" spans="1:12" s="73" customFormat="1" ht="18">
      <c r="A139" s="213" t="s">
        <v>148</v>
      </c>
      <c r="B139" s="214"/>
      <c r="C139" s="101" t="s">
        <v>127</v>
      </c>
      <c r="D139" s="215">
        <f>SUM(D137:D138)</f>
        <v>0</v>
      </c>
      <c r="E139" s="215"/>
      <c r="F139" s="81"/>
      <c r="H139" s="97"/>
      <c r="I139" s="97"/>
      <c r="J139" s="97"/>
      <c r="K139" s="119"/>
      <c r="L139" s="118"/>
    </row>
    <row r="140" spans="1:19" s="2" customFormat="1" ht="8.25" customHeight="1">
      <c r="A140" s="27"/>
      <c r="B140" s="27"/>
      <c r="C140" s="27"/>
      <c r="D140" s="27"/>
      <c r="E140" s="27"/>
      <c r="F140" s="182"/>
      <c r="G140" s="19"/>
      <c r="H140" s="210"/>
      <c r="I140" s="210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167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A133:B133"/>
    <mergeCell ref="D133:E133"/>
    <mergeCell ref="A134:B134"/>
    <mergeCell ref="D134:E134"/>
    <mergeCell ref="A130:C130"/>
    <mergeCell ref="H130:I132"/>
    <mergeCell ref="A131:B131"/>
    <mergeCell ref="C131:E131"/>
    <mergeCell ref="A132:B132"/>
    <mergeCell ref="D132:E132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A82:B82"/>
    <mergeCell ref="C82:E82"/>
    <mergeCell ref="A108:B110"/>
    <mergeCell ref="A112:B112"/>
    <mergeCell ref="A114:B114"/>
    <mergeCell ref="A104:B106"/>
    <mergeCell ref="A101:B101"/>
    <mergeCell ref="D101:E101"/>
    <mergeCell ref="A128:B128"/>
    <mergeCell ref="D128:E128"/>
    <mergeCell ref="A1:G1"/>
    <mergeCell ref="B5:E5"/>
    <mergeCell ref="B6:E6"/>
    <mergeCell ref="B3:E3"/>
    <mergeCell ref="A125:E125"/>
    <mergeCell ref="A121:B121"/>
    <mergeCell ref="D100:E100"/>
    <mergeCell ref="C89:E89"/>
    <mergeCell ref="D139:E139"/>
    <mergeCell ref="J79:K79"/>
    <mergeCell ref="J100:K100"/>
    <mergeCell ref="H125:I127"/>
    <mergeCell ref="A127:B127"/>
    <mergeCell ref="D127:E127"/>
    <mergeCell ref="A126:B126"/>
    <mergeCell ref="D122:E122"/>
    <mergeCell ref="D126:E126"/>
    <mergeCell ref="A137:B137"/>
    <mergeCell ref="A136:E136"/>
    <mergeCell ref="A123:B123"/>
    <mergeCell ref="D123:E123"/>
    <mergeCell ref="H140:I140"/>
    <mergeCell ref="H137:I137"/>
    <mergeCell ref="H138:I138"/>
    <mergeCell ref="A138:B138"/>
    <mergeCell ref="D137:E137"/>
    <mergeCell ref="D138:E138"/>
    <mergeCell ref="A139:B139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2021-10-07T08:01:42Z</cp:lastPrinted>
  <dcterms:created xsi:type="dcterms:W3CDTF">1998-05-12T07:43:04Z</dcterms:created>
  <dcterms:modified xsi:type="dcterms:W3CDTF">2022-07-05T09:05:27Z</dcterms:modified>
  <cp:category/>
  <cp:version/>
  <cp:contentType/>
  <cp:contentStatus/>
</cp:coreProperties>
</file>